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yec\Pictures\Campañas\2018\plantillas\"/>
    </mc:Choice>
  </mc:AlternateContent>
  <xr:revisionPtr revIDLastSave="0" documentId="8_{5E69266C-4EEF-4CF4-83C5-07D6A7CF0611}" xr6:coauthVersionLast="31" xr6:coauthVersionMax="31" xr10:uidLastSave="{00000000-0000-0000-0000-000000000000}"/>
  <bookViews>
    <workbookView xWindow="0" yWindow="0" windowWidth="19530" windowHeight="8340" xr2:uid="{00000000-000D-0000-FFFF-FFFF00000000}"/>
  </bookViews>
  <sheets>
    <sheet name="Calcula sueldo Renta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4" l="1"/>
  <c r="C7" i="4"/>
  <c r="C8" i="4" l="1"/>
  <c r="C9" i="4" s="1"/>
  <c r="C10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YEC</author>
  </authors>
  <commentList>
    <comment ref="C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Ingresa el sueldo sobre el que deseas calcular tus retenciones </t>
        </r>
      </text>
    </comment>
    <comment ref="C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Si deseas cambiar el tipo de tabla que se aplica al cálculo simplemente escribe lo siguiente:
a)</t>
        </r>
        <r>
          <rPr>
            <b/>
            <sz val="9"/>
            <color indexed="81"/>
            <rFont val="Tahoma"/>
            <family val="2"/>
          </rPr>
          <t>SEMANAL</t>
        </r>
        <r>
          <rPr>
            <sz val="9"/>
            <color indexed="81"/>
            <rFont val="Tahoma"/>
            <family val="2"/>
          </rPr>
          <t xml:space="preserve">
b)</t>
        </r>
        <r>
          <rPr>
            <b/>
            <sz val="9"/>
            <color indexed="81"/>
            <rFont val="Tahoma"/>
            <family val="2"/>
          </rPr>
          <t>QUINCENAL</t>
        </r>
        <r>
          <rPr>
            <sz val="9"/>
            <color indexed="81"/>
            <rFont val="Tahoma"/>
            <family val="2"/>
          </rPr>
          <t xml:space="preserve">
c)</t>
        </r>
        <r>
          <rPr>
            <b/>
            <sz val="9"/>
            <color indexed="81"/>
            <rFont val="Tahoma"/>
            <family val="2"/>
          </rPr>
          <t>MENSUAL</t>
        </r>
        <r>
          <rPr>
            <sz val="9"/>
            <color indexed="81"/>
            <rFont val="Tahoma"/>
            <family val="2"/>
          </rPr>
          <t xml:space="preserve">
(Escribe en mayusuculas)
</t>
        </r>
      </text>
    </comment>
    <comment ref="C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YEC:
</t>
        </r>
        <r>
          <rPr>
            <sz val="9"/>
            <color indexed="81"/>
            <rFont val="Tahoma"/>
            <family val="2"/>
          </rPr>
          <t xml:space="preserve">El Calculo de Seguro es de acuerdo al tipo seleccionado, por lo que los montos máximos son:
</t>
        </r>
        <r>
          <rPr>
            <b/>
            <sz val="9"/>
            <color indexed="81"/>
            <rFont val="Tahoma"/>
            <family val="2"/>
          </rPr>
          <t xml:space="preserve">a)SEMANAL    $7.50
b)QUINCENAL $15.00
c)MENSUAL    $30.00
</t>
        </r>
      </text>
    </comment>
    <comment ref="C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Si deseas calcular otras pensiones simplemente cambia el porcentaje en la formula </t>
        </r>
      </text>
    </comment>
    <comment ref="C8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Sobre este monto se calcula la renta, ya descontados el ISSS y AFP</t>
        </r>
      </text>
    </comment>
  </commentList>
</comments>
</file>

<file path=xl/sharedStrings.xml><?xml version="1.0" encoding="utf-8"?>
<sst xmlns="http://schemas.openxmlformats.org/spreadsheetml/2006/main" count="36" uniqueCount="26">
  <si>
    <t xml:space="preserve">Calulador de Renta </t>
  </si>
  <si>
    <t xml:space="preserve">Sueldo </t>
  </si>
  <si>
    <t xml:space="preserve">Tipo                </t>
  </si>
  <si>
    <t>SEMANAL</t>
  </si>
  <si>
    <t>MENSUAL</t>
  </si>
  <si>
    <t>QUINCENAL</t>
  </si>
  <si>
    <t>Renta</t>
  </si>
  <si>
    <t xml:space="preserve">Total </t>
  </si>
  <si>
    <t>Isss(3%)</t>
  </si>
  <si>
    <t xml:space="preserve">Desde </t>
  </si>
  <si>
    <t xml:space="preserve">Hasta </t>
  </si>
  <si>
    <t xml:space="preserve">Cuota Fija </t>
  </si>
  <si>
    <t>% a Aplicar</t>
  </si>
  <si>
    <t>Sobre  el exceso:</t>
  </si>
  <si>
    <t xml:space="preserve">Calculo de Retenciones de Salariales, Isss, Afp y Renta </t>
  </si>
  <si>
    <t>Nota: si detectas algún error en la plantilla o tienes dudas sobre su cálculo te estaré muy agradecido de hacermelo saber al siguiente correo: ventas@tiservicios.net</t>
  </si>
  <si>
    <t xml:space="preserve">Para mas herramientas, visitanos en: </t>
  </si>
  <si>
    <t>www.facebook.com/contaportable</t>
  </si>
  <si>
    <t>Renta Gravada</t>
  </si>
  <si>
    <r>
      <t xml:space="preserve">Tabla de Retenciones, Mensual, Quincenal, Semanal
</t>
    </r>
    <r>
      <rPr>
        <sz val="11"/>
        <color theme="1"/>
        <rFont val="Calibri"/>
        <family val="2"/>
        <scheme val="minor"/>
      </rPr>
      <t>Decreto Ejecutivo 95 y Artículo 37 Ley del Impuesto sobre la Renta</t>
    </r>
    <r>
      <rPr>
        <sz val="16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 (No modificar a menos que el MH cambie la tabla)</t>
    </r>
  </si>
  <si>
    <t>https://www.contaportable.com/</t>
  </si>
  <si>
    <t>Porcentajes de Retencion</t>
  </si>
  <si>
    <t>ISSS</t>
  </si>
  <si>
    <t>AFP</t>
  </si>
  <si>
    <t>Afp(7.25%)</t>
  </si>
  <si>
    <r>
      <t xml:space="preserve">Tipo 
</t>
    </r>
    <r>
      <rPr>
        <b/>
        <sz val="8"/>
        <color rgb="FF3F3F3F"/>
        <rFont val="Calibri"/>
        <family val="2"/>
        <scheme val="minor"/>
      </rPr>
      <t>(Escribe SEMANAL,QUINCENAL O ANUAL PARA CAMBIAR LA TABLA QUE SE APLICA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</si>
</sst>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rgb="FF3F3F3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4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4"/>
      <color theme="10"/>
      <name val="Calibri"/>
      <family val="2"/>
    </font>
    <font>
      <b/>
      <sz val="16"/>
      <color theme="4" tint="-0.249977111117893"/>
      <name val="Calibri"/>
      <family val="2"/>
      <scheme val="minor"/>
    </font>
    <font>
      <u/>
      <sz val="18"/>
      <color theme="10"/>
      <name val="Calibri"/>
      <family val="2"/>
    </font>
    <font>
      <b/>
      <sz val="18"/>
      <color theme="1"/>
      <name val="Calibri"/>
      <family val="2"/>
      <scheme val="minor"/>
    </font>
    <font>
      <b/>
      <sz val="8"/>
      <color rgb="FF3F3F3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4" tint="0.59996337778862885"/>
        <bgColor theme="1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7" fillId="2" borderId="1" xfId="3" applyFont="1"/>
    <xf numFmtId="44" fontId="7" fillId="2" borderId="1" xfId="3" applyNumberFormat="1" applyFont="1"/>
    <xf numFmtId="0" fontId="7" fillId="2" borderId="3" xfId="3" applyFont="1" applyBorder="1"/>
    <xf numFmtId="44" fontId="7" fillId="2" borderId="4" xfId="3" applyNumberFormat="1" applyFont="1" applyBorder="1"/>
    <xf numFmtId="44" fontId="4" fillId="0" borderId="2" xfId="1" applyFont="1" applyBorder="1"/>
    <xf numFmtId="0" fontId="10" fillId="3" borderId="0" xfId="4" applyFont="1"/>
    <xf numFmtId="44" fontId="10" fillId="3" borderId="0" xfId="4" applyNumberFormat="1" applyFont="1"/>
    <xf numFmtId="0" fontId="11" fillId="4" borderId="0" xfId="0" applyFont="1" applyFill="1"/>
    <xf numFmtId="44" fontId="11" fillId="4" borderId="0" xfId="1" applyFont="1" applyFill="1"/>
    <xf numFmtId="9" fontId="11" fillId="4" borderId="0" xfId="2" applyFont="1" applyFill="1"/>
    <xf numFmtId="0" fontId="0" fillId="5" borderId="0" xfId="0" applyFill="1"/>
    <xf numFmtId="44" fontId="0" fillId="5" borderId="0" xfId="1" applyFont="1" applyFill="1"/>
    <xf numFmtId="9" fontId="0" fillId="5" borderId="0" xfId="2" applyFont="1" applyFill="1"/>
    <xf numFmtId="0" fontId="0" fillId="6" borderId="0" xfId="0" applyFill="1"/>
    <xf numFmtId="44" fontId="0" fillId="6" borderId="0" xfId="1" applyFont="1" applyFill="1"/>
    <xf numFmtId="9" fontId="0" fillId="6" borderId="0" xfId="2" applyFont="1" applyFill="1"/>
    <xf numFmtId="0" fontId="0" fillId="7" borderId="0" xfId="0" applyFill="1"/>
    <xf numFmtId="0" fontId="6" fillId="7" borderId="0" xfId="0" applyFont="1" applyFill="1"/>
    <xf numFmtId="0" fontId="17" fillId="2" borderId="1" xfId="3" applyFont="1"/>
    <xf numFmtId="44" fontId="17" fillId="2" borderId="1" xfId="3" applyNumberFormat="1" applyFont="1"/>
    <xf numFmtId="0" fontId="16" fillId="7" borderId="0" xfId="5" applyFont="1" applyFill="1" applyAlignment="1" applyProtection="1">
      <alignment horizontal="center"/>
    </xf>
    <xf numFmtId="0" fontId="13" fillId="7" borderId="0" xfId="0" applyFont="1" applyFill="1" applyAlignment="1">
      <alignment horizontal="center"/>
    </xf>
    <xf numFmtId="0" fontId="5" fillId="3" borderId="0" xfId="4" applyFont="1" applyAlignment="1">
      <alignment horizontal="center"/>
    </xf>
    <xf numFmtId="0" fontId="14" fillId="7" borderId="0" xfId="0" applyFont="1" applyFill="1" applyAlignment="1">
      <alignment horizontal="center" wrapText="1"/>
    </xf>
    <xf numFmtId="0" fontId="4" fillId="7" borderId="5" xfId="0" applyFont="1" applyFill="1" applyBorder="1" applyAlignment="1">
      <alignment horizontal="center" wrapText="1"/>
    </xf>
    <xf numFmtId="0" fontId="4" fillId="7" borderId="6" xfId="0" applyFont="1" applyFill="1" applyBorder="1" applyAlignment="1">
      <alignment horizontal="center" wrapText="1"/>
    </xf>
    <xf numFmtId="0" fontId="4" fillId="7" borderId="7" xfId="0" applyFont="1" applyFill="1" applyBorder="1" applyAlignment="1">
      <alignment horizontal="center" wrapText="1"/>
    </xf>
    <xf numFmtId="0" fontId="4" fillId="7" borderId="8" xfId="0" applyFont="1" applyFill="1" applyBorder="1" applyAlignment="1">
      <alignment horizontal="center" wrapText="1"/>
    </xf>
    <xf numFmtId="0" fontId="4" fillId="7" borderId="0" xfId="0" applyFont="1" applyFill="1" applyBorder="1" applyAlignment="1">
      <alignment horizontal="center" wrapText="1"/>
    </xf>
    <xf numFmtId="0" fontId="4" fillId="7" borderId="9" xfId="0" applyFont="1" applyFill="1" applyBorder="1" applyAlignment="1">
      <alignment horizontal="center" wrapText="1"/>
    </xf>
    <xf numFmtId="0" fontId="4" fillId="7" borderId="10" xfId="0" applyFont="1" applyFill="1" applyBorder="1" applyAlignment="1">
      <alignment horizontal="center" wrapText="1"/>
    </xf>
    <xf numFmtId="0" fontId="4" fillId="7" borderId="11" xfId="0" applyFont="1" applyFill="1" applyBorder="1" applyAlignment="1">
      <alignment horizontal="center" wrapText="1"/>
    </xf>
    <xf numFmtId="0" fontId="4" fillId="7" borderId="12" xfId="0" applyFont="1" applyFill="1" applyBorder="1" applyAlignment="1">
      <alignment horizontal="center" wrapText="1"/>
    </xf>
    <xf numFmtId="0" fontId="18" fillId="7" borderId="0" xfId="5" applyFont="1" applyFill="1" applyAlignment="1" applyProtection="1">
      <alignment horizontal="center"/>
    </xf>
    <xf numFmtId="0" fontId="3" fillId="3" borderId="11" xfId="4" applyFont="1" applyBorder="1" applyAlignment="1">
      <alignment horizontal="center"/>
    </xf>
    <xf numFmtId="0" fontId="6" fillId="7" borderId="2" xfId="0" applyFont="1" applyFill="1" applyBorder="1"/>
    <xf numFmtId="10" fontId="19" fillId="7" borderId="2" xfId="2" applyNumberFormat="1" applyFont="1" applyFill="1" applyBorder="1"/>
    <xf numFmtId="0" fontId="7" fillId="2" borderId="3" xfId="3" applyFont="1" applyBorder="1" applyAlignment="1">
      <alignment wrapText="1"/>
    </xf>
    <xf numFmtId="0" fontId="4" fillId="0" borderId="2" xfId="0" applyFont="1" applyBorder="1" applyAlignment="1">
      <alignment horizontal="center" vertical="center"/>
    </xf>
  </cellXfs>
  <cellStyles count="6">
    <cellStyle name="Énfasis5" xfId="4" builtinId="45"/>
    <cellStyle name="Hipervínculo" xfId="5" builtinId="8"/>
    <cellStyle name="Moneda" xfId="1" builtinId="4"/>
    <cellStyle name="Normal" xfId="0" builtinId="0"/>
    <cellStyle name="Porcentaje" xfId="2" builtinId="5"/>
    <cellStyle name="Salida" xfId="3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G5:L17" totalsRowShown="0">
  <tableColumns count="6">
    <tableColumn id="1" xr3:uid="{00000000-0010-0000-0000-000001000000}" name="Tipo                "/>
    <tableColumn id="2" xr3:uid="{00000000-0010-0000-0000-000002000000}" name="Desde " dataCellStyle="Moneda"/>
    <tableColumn id="3" xr3:uid="{00000000-0010-0000-0000-000003000000}" name="Hasta " dataCellStyle="Moneda"/>
    <tableColumn id="4" xr3:uid="{00000000-0010-0000-0000-000004000000}" name="Cuota Fija " dataCellStyle="Moneda"/>
    <tableColumn id="5" xr3:uid="{00000000-0010-0000-0000-000005000000}" name="% a Aplicar"/>
    <tableColumn id="6" xr3:uid="{00000000-0010-0000-0000-000006000000}" name="Sobre  el exceso:" dataCellStyle="Moneda"/>
  </tableColumns>
  <tableStyleInfo name="TableStyleDark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taportable.com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://www.tiservicios.net/" TargetMode="External"/><Relationship Id="rId1" Type="http://schemas.openxmlformats.org/officeDocument/2006/relationships/hyperlink" Target="http://www.facebook.com/contaportable" TargetMode="External"/><Relationship Id="rId6" Type="http://schemas.openxmlformats.org/officeDocument/2006/relationships/table" Target="../tables/table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B2" sqref="B2"/>
    </sheetView>
  </sheetViews>
  <sheetFormatPr baseColWidth="10" defaultRowHeight="23.25" x14ac:dyDescent="0.35"/>
  <cols>
    <col min="1" max="1" width="11.42578125" style="17"/>
    <col min="2" max="2" width="29.42578125" style="18" bestFit="1" customWidth="1"/>
    <col min="3" max="3" width="17.140625" style="18" bestFit="1" customWidth="1"/>
    <col min="4" max="4" width="11.85546875" style="17" bestFit="1" customWidth="1"/>
    <col min="5" max="6" width="11.42578125" style="17"/>
    <col min="7" max="7" width="13.85546875" style="17" customWidth="1"/>
    <col min="8" max="12" width="16.28515625" style="17" customWidth="1"/>
    <col min="13" max="13" width="11.42578125" style="17"/>
    <col min="14" max="14" width="11.85546875" style="17" bestFit="1" customWidth="1"/>
    <col min="15" max="16384" width="11.42578125" style="17"/>
  </cols>
  <sheetData>
    <row r="1" spans="1:12" x14ac:dyDescent="0.35">
      <c r="A1" s="22" t="s">
        <v>14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x14ac:dyDescent="0.35">
      <c r="G2" s="25" t="s">
        <v>19</v>
      </c>
      <c r="H2" s="26"/>
      <c r="I2" s="26"/>
      <c r="J2" s="26"/>
      <c r="K2" s="26"/>
      <c r="L2" s="27"/>
    </row>
    <row r="3" spans="1:12" ht="23.25" customHeight="1" x14ac:dyDescent="0.35">
      <c r="B3" s="23" t="s">
        <v>0</v>
      </c>
      <c r="C3" s="23"/>
      <c r="G3" s="28"/>
      <c r="H3" s="29"/>
      <c r="I3" s="29"/>
      <c r="J3" s="29"/>
      <c r="K3" s="29"/>
      <c r="L3" s="30"/>
    </row>
    <row r="4" spans="1:12" ht="21" x14ac:dyDescent="0.35">
      <c r="B4" s="3" t="s">
        <v>1</v>
      </c>
      <c r="C4" s="5">
        <v>600</v>
      </c>
      <c r="G4" s="31"/>
      <c r="H4" s="32"/>
      <c r="I4" s="32"/>
      <c r="J4" s="32"/>
      <c r="K4" s="32"/>
      <c r="L4" s="33"/>
    </row>
    <row r="5" spans="1:12" ht="44.25" x14ac:dyDescent="0.25">
      <c r="B5" s="38" t="s">
        <v>25</v>
      </c>
      <c r="C5" s="39" t="s">
        <v>3</v>
      </c>
      <c r="G5" t="s">
        <v>2</v>
      </c>
      <c r="H5" t="s">
        <v>9</v>
      </c>
      <c r="I5" t="s">
        <v>10</v>
      </c>
      <c r="J5" t="s">
        <v>11</v>
      </c>
      <c r="K5" t="s">
        <v>12</v>
      </c>
      <c r="L5" t="s">
        <v>13</v>
      </c>
    </row>
    <row r="6" spans="1:12" ht="21" x14ac:dyDescent="0.35">
      <c r="B6" s="1" t="s">
        <v>8</v>
      </c>
      <c r="C6" s="2">
        <f>IF(C5="SEMANAL",IF(C4&gt;250,250*$J$20,C4*$J$20),IF(C5="QUINCENAL",IF(C4&gt;500,500*$J$20,C4*$J$20),IF(C5="MENSUAL",IF(C4&gt;1000,1000*$J$20,C4*$J$20),0)))</f>
        <v>7.5</v>
      </c>
      <c r="G6" s="8" t="s">
        <v>3</v>
      </c>
      <c r="H6" s="9">
        <v>0.01</v>
      </c>
      <c r="I6" s="9">
        <v>118</v>
      </c>
      <c r="J6" s="9">
        <v>0</v>
      </c>
      <c r="K6" s="10">
        <v>0</v>
      </c>
      <c r="L6" s="9">
        <v>0</v>
      </c>
    </row>
    <row r="7" spans="1:12" ht="21" x14ac:dyDescent="0.35">
      <c r="B7" s="1" t="s">
        <v>24</v>
      </c>
      <c r="C7" s="2">
        <f>C4*J21</f>
        <v>43.5</v>
      </c>
      <c r="G7" s="8" t="s">
        <v>3</v>
      </c>
      <c r="H7" s="9">
        <v>118.01</v>
      </c>
      <c r="I7" s="9">
        <v>223.81</v>
      </c>
      <c r="J7" s="9">
        <v>4.42</v>
      </c>
      <c r="K7" s="10">
        <v>0.1</v>
      </c>
      <c r="L7" s="9">
        <v>118</v>
      </c>
    </row>
    <row r="8" spans="1:12" ht="21" x14ac:dyDescent="0.35">
      <c r="B8" s="19" t="s">
        <v>18</v>
      </c>
      <c r="C8" s="20">
        <f>C4-C6-C7</f>
        <v>549</v>
      </c>
      <c r="G8" s="8" t="s">
        <v>3</v>
      </c>
      <c r="H8" s="9">
        <v>223.82</v>
      </c>
      <c r="I8" s="9">
        <v>509.52</v>
      </c>
      <c r="J8" s="9">
        <v>15</v>
      </c>
      <c r="K8" s="10">
        <v>0.2</v>
      </c>
      <c r="L8" s="9">
        <v>223.81</v>
      </c>
    </row>
    <row r="9" spans="1:12" ht="21" x14ac:dyDescent="0.35">
      <c r="B9" s="1" t="s">
        <v>6</v>
      </c>
      <c r="C9" s="4">
        <f>IF(C5="SEMANAL",IF(AND($C$8&gt;=H6,$C$8&lt;=I6),J6+($C$8-L6)*K6,IF(AND($C$8&gt;=H7,$C$8&lt;=I7),J7+($C$8-L7)*K7,IF(AND($C$8&gt;=H8,$C$8&lt;=I8),J8+($C$8-L8)*K8,IF(AND($C$8&gt;=H9,$C$8&lt;=I9),J9+($C$8-L9)*K9,"NO")))),IF(C5="QUINCENAL",IF(AND($C$8&gt;=H10,$C$8&lt;=I10),0,IF(AND($C$8&gt;=H11,$C$8&lt;=I11),J11+($C$8-L11)*K11,IF(AND($C$8&gt;=H12,$C$8&lt;=I12),J12+($C$8-L12)*K12,IF(AND($C$8&gt;=H13,$C$8&lt;=I13),J13+($C$8-L13)*K13,"NO")))),IF(AND($C$8&gt;=H14,$C$8&lt;=I14),0,IF(AND($C$8&gt;=H15,$C$8&lt;=I15),J15+($C$8-L15)*K15,IF(AND($C$8&gt;=H16,$C$8&lt;=I16),J16+($C$8-L16)*K16,IF(AND($C$8&gt;=H17,$C$8&lt;=I17),J17+($C$8-L17)*K17,"NO"))))))</f>
        <v>83.984000000000009</v>
      </c>
      <c r="G9" s="8" t="s">
        <v>3</v>
      </c>
      <c r="H9" s="9">
        <v>509.53</v>
      </c>
      <c r="I9" s="9">
        <v>1000000000</v>
      </c>
      <c r="J9" s="9">
        <v>72.14</v>
      </c>
      <c r="K9" s="10">
        <v>0.3</v>
      </c>
      <c r="L9" s="9">
        <v>509.52</v>
      </c>
    </row>
    <row r="10" spans="1:12" ht="21" x14ac:dyDescent="0.35">
      <c r="B10" s="6" t="s">
        <v>7</v>
      </c>
      <c r="C10" s="7">
        <f>C8-C9</f>
        <v>465.01599999999996</v>
      </c>
      <c r="G10" s="11" t="s">
        <v>5</v>
      </c>
      <c r="H10" s="12">
        <v>0</v>
      </c>
      <c r="I10" s="12">
        <v>236</v>
      </c>
      <c r="J10" s="12">
        <v>0</v>
      </c>
      <c r="K10" s="13">
        <v>0</v>
      </c>
      <c r="L10" s="12">
        <v>0</v>
      </c>
    </row>
    <row r="11" spans="1:12" ht="23.25" customHeight="1" x14ac:dyDescent="0.35">
      <c r="G11" s="11" t="s">
        <v>5</v>
      </c>
      <c r="H11" s="12">
        <v>236.01</v>
      </c>
      <c r="I11" s="12">
        <v>447.62</v>
      </c>
      <c r="J11" s="12">
        <v>8.83</v>
      </c>
      <c r="K11" s="13">
        <v>0.1</v>
      </c>
      <c r="L11" s="12">
        <v>236</v>
      </c>
    </row>
    <row r="12" spans="1:12" ht="23.25" customHeight="1" x14ac:dyDescent="0.25">
      <c r="B12" s="24" t="s">
        <v>15</v>
      </c>
      <c r="C12" s="24"/>
      <c r="G12" s="11" t="s">
        <v>5</v>
      </c>
      <c r="H12" s="12">
        <v>447.63</v>
      </c>
      <c r="I12" s="12">
        <v>1019.05</v>
      </c>
      <c r="J12" s="12">
        <v>30</v>
      </c>
      <c r="K12" s="13">
        <v>0.2</v>
      </c>
      <c r="L12" s="12">
        <v>447.62</v>
      </c>
    </row>
    <row r="13" spans="1:12" ht="15" x14ac:dyDescent="0.25">
      <c r="B13" s="24"/>
      <c r="C13" s="24"/>
      <c r="G13" s="11" t="s">
        <v>5</v>
      </c>
      <c r="H13" s="12">
        <v>1019.06</v>
      </c>
      <c r="I13" s="12">
        <v>1000000000</v>
      </c>
      <c r="J13" s="12">
        <v>144.28</v>
      </c>
      <c r="K13" s="13">
        <v>0.3</v>
      </c>
      <c r="L13" s="12">
        <v>1019.05</v>
      </c>
    </row>
    <row r="14" spans="1:12" x14ac:dyDescent="0.35">
      <c r="G14" s="14" t="s">
        <v>4</v>
      </c>
      <c r="H14" s="15">
        <v>0</v>
      </c>
      <c r="I14" s="15">
        <v>472</v>
      </c>
      <c r="J14" s="15">
        <v>0</v>
      </c>
      <c r="K14" s="16">
        <v>0</v>
      </c>
      <c r="L14" s="15">
        <v>0</v>
      </c>
    </row>
    <row r="15" spans="1:12" x14ac:dyDescent="0.35">
      <c r="G15" s="14" t="s">
        <v>4</v>
      </c>
      <c r="H15" s="15">
        <v>472.01</v>
      </c>
      <c r="I15" s="15">
        <v>895.24</v>
      </c>
      <c r="J15" s="15">
        <v>17.670000000000002</v>
      </c>
      <c r="K15" s="16">
        <v>0.1</v>
      </c>
      <c r="L15" s="15">
        <v>472</v>
      </c>
    </row>
    <row r="16" spans="1:12" ht="23.25" customHeight="1" x14ac:dyDescent="0.35">
      <c r="B16" s="18" t="s">
        <v>16</v>
      </c>
      <c r="G16" s="14" t="s">
        <v>4</v>
      </c>
      <c r="H16" s="15">
        <v>895.25</v>
      </c>
      <c r="I16" s="15">
        <v>2038.1</v>
      </c>
      <c r="J16" s="15">
        <v>60</v>
      </c>
      <c r="K16" s="16">
        <v>0.2</v>
      </c>
      <c r="L16" s="15">
        <v>895.24</v>
      </c>
    </row>
    <row r="17" spans="2:12" ht="23.25" customHeight="1" x14ac:dyDescent="0.35">
      <c r="B17" s="34" t="s">
        <v>20</v>
      </c>
      <c r="C17" s="34"/>
      <c r="D17" s="34"/>
      <c r="G17" s="14" t="s">
        <v>4</v>
      </c>
      <c r="H17" s="15">
        <v>2038.11</v>
      </c>
      <c r="I17" s="15">
        <v>1000000000</v>
      </c>
      <c r="J17" s="15">
        <v>288.57</v>
      </c>
      <c r="K17" s="16">
        <v>0.3</v>
      </c>
      <c r="L17" s="15">
        <v>2038.1</v>
      </c>
    </row>
    <row r="18" spans="2:12" ht="18.75" customHeight="1" x14ac:dyDescent="0.3">
      <c r="B18" s="21" t="s">
        <v>17</v>
      </c>
      <c r="C18" s="21"/>
      <c r="D18" s="21"/>
    </row>
    <row r="19" spans="2:12" x14ac:dyDescent="0.35">
      <c r="I19" s="35" t="s">
        <v>21</v>
      </c>
      <c r="J19" s="35"/>
    </row>
    <row r="20" spans="2:12" x14ac:dyDescent="0.35">
      <c r="I20" s="36" t="s">
        <v>22</v>
      </c>
      <c r="J20" s="37">
        <v>0.03</v>
      </c>
    </row>
    <row r="21" spans="2:12" x14ac:dyDescent="0.35">
      <c r="I21" s="36" t="s">
        <v>23</v>
      </c>
      <c r="J21" s="37">
        <v>7.2499999999999995E-2</v>
      </c>
    </row>
  </sheetData>
  <mergeCells count="7">
    <mergeCell ref="I19:J19"/>
    <mergeCell ref="A1:L1"/>
    <mergeCell ref="B3:C3"/>
    <mergeCell ref="B12:C13"/>
    <mergeCell ref="G2:L4"/>
    <mergeCell ref="B17:D17"/>
    <mergeCell ref="B18:D18"/>
  </mergeCells>
  <hyperlinks>
    <hyperlink ref="B18" r:id="rId1" xr:uid="{00000000-0004-0000-0000-000001000000}"/>
    <hyperlink ref="B17" r:id="rId2" display="www.tiservicios.net" xr:uid="{D62661DA-C03D-4634-9095-F17CC7299835}"/>
    <hyperlink ref="B17:D17" r:id="rId3" display="https://www.contaportable.com/" xr:uid="{EDEC48FF-BD93-40B8-A8D1-75234F8D11F9}"/>
  </hyperlinks>
  <pageMargins left="0.7" right="0.7" top="0.75" bottom="0.75" header="0.3" footer="0.3"/>
  <pageSetup paperSize="9" orientation="portrait" horizontalDpi="0" verticalDpi="0" r:id="rId4"/>
  <legacy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Calcula sueldo Renta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YEC</dc:creator>
  <cp:lastModifiedBy>yec</cp:lastModifiedBy>
  <dcterms:created xsi:type="dcterms:W3CDTF">2016-12-12T05:08:50Z</dcterms:created>
  <dcterms:modified xsi:type="dcterms:W3CDTF">2018-04-27T16:22:42Z</dcterms:modified>
</cp:coreProperties>
</file>