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8855" windowHeight="8190"/>
  </bookViews>
  <sheets>
    <sheet name="plantilla" sheetId="8" r:id="rId1"/>
  </sheets>
  <calcPr calcId="124519"/>
</workbook>
</file>

<file path=xl/calcChain.xml><?xml version="1.0" encoding="utf-8"?>
<calcChain xmlns="http://schemas.openxmlformats.org/spreadsheetml/2006/main">
  <c r="I17" i="8"/>
  <c r="I16"/>
  <c r="I15"/>
  <c r="I14"/>
  <c r="J10"/>
  <c r="J9"/>
  <c r="J8"/>
  <c r="J7"/>
  <c r="J6"/>
  <c r="J3"/>
  <c r="I7"/>
  <c r="I6"/>
  <c r="I3"/>
  <c r="I2"/>
  <c r="M2"/>
  <c r="H22"/>
  <c r="M17"/>
  <c r="M16"/>
  <c r="M14"/>
  <c r="M22"/>
  <c r="M15"/>
  <c r="M10"/>
  <c r="M9"/>
  <c r="M8"/>
  <c r="H5"/>
  <c r="J5" s="1"/>
  <c r="H4"/>
  <c r="J4" s="1"/>
  <c r="I4" l="1"/>
  <c r="I5"/>
</calcChain>
</file>

<file path=xl/comments1.xml><?xml version="1.0" encoding="utf-8"?>
<comments xmlns="http://schemas.openxmlformats.org/spreadsheetml/2006/main">
  <authors>
    <author>yec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COMPRAS 
CONTRIBUYENTES
CONSUMIDOR</t>
        </r>
      </text>
    </comment>
    <comment ref="B1" authorId="0">
      <text>
        <r>
          <rPr>
            <b/>
            <sz val="9"/>
            <color indexed="81"/>
            <rFont val="Tahoma"/>
            <family val="2"/>
          </rPr>
          <t>yec:
Usar El Codigo según el documento:</t>
        </r>
        <r>
          <rPr>
            <sz val="9"/>
            <color indexed="81"/>
            <rFont val="Tahoma"/>
            <family val="2"/>
          </rPr>
          <t xml:space="preserve">
FACTURA CONSUMIDOR=FF
CREDITO FISCAL=CF
NOTA DE CREDITO=NF
NOTA DE DEBITO=ND
FACTURA EXPORTACION=FE
NOTA DE REMISION=NR
RETENCION DE IVA=RI
USO EXCLUSIVO COMPRAS 
CREDITO FISCAL COMPRA=CCF  
IMPORTACION=POL
NOTA DE CREDITO =NCC 
RETENCION DE IVA =RI
DOCUMENTO CONTABLE DE LIQUIDACION=DCL
RETENCION DE IVA (no inscritos al iva)=RINC
RETENCION DE IVA COMO SUJETO=RI</t>
        </r>
      </text>
    </comment>
    <comment ref="C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Numero del documento</t>
        </r>
      </text>
    </comment>
    <comment ref="D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Numero 2 si fuera rango
aplica solo para facturas 
</t>
        </r>
      </text>
    </comment>
    <comment ref="E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Registro  de Iva 
o NIT
si es factura puede quedar vacio </t>
        </r>
      </text>
    </comment>
    <comment ref="H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Valor Sin Iva del documento si es CCF
Valor con Iva si es FCF 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Valor del IVA</t>
        </r>
      </text>
    </comment>
    <comment ref="J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Valor de 1% 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Valor Exento 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Valor no Sujeto 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Total del Documento </t>
        </r>
      </text>
    </comment>
    <comment ref="N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Mes en el que se declara
01= Enero 
02=Febrero
03=Marzo
04=Abril 
05=Mayo 
06=Junio 
07=Julio
08=Agosto
09=Septiembre
10=Octubre
11=Noviembre
12=Diciembre</t>
        </r>
      </text>
    </comment>
    <comment ref="O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Año en el que se declara</t>
        </r>
      </text>
    </comment>
    <comment ref="Q1" authorId="0">
      <text>
        <r>
          <rPr>
            <b/>
            <sz val="9"/>
            <color indexed="81"/>
            <rFont val="Tahoma"/>
            <family val="2"/>
          </rPr>
          <t>yec:</t>
        </r>
        <r>
          <rPr>
            <sz val="9"/>
            <color indexed="81"/>
            <rFont val="Tahoma"/>
            <family val="2"/>
          </rPr>
          <t xml:space="preserve">
CLASIFICACION DE CONTRIBUYENTE 
PEQUEÑO
MEDIANO 
GRANDE 
FISCALIZADOR </t>
        </r>
      </text>
    </comment>
  </commentList>
</comments>
</file>

<file path=xl/sharedStrings.xml><?xml version="1.0" encoding="utf-8"?>
<sst xmlns="http://schemas.openxmlformats.org/spreadsheetml/2006/main" count="116" uniqueCount="48">
  <si>
    <t>NUMERO</t>
  </si>
  <si>
    <t>NUMERO2</t>
  </si>
  <si>
    <t>FECHA</t>
  </si>
  <si>
    <t>MES</t>
  </si>
  <si>
    <t>AÑO</t>
  </si>
  <si>
    <t>REGISTRO</t>
  </si>
  <si>
    <t>IVA</t>
  </si>
  <si>
    <t xml:space="preserve">NOMBRE </t>
  </si>
  <si>
    <t xml:space="preserve">GIRO </t>
  </si>
  <si>
    <t>CF</t>
  </si>
  <si>
    <t xml:space="preserve">LIBRO </t>
  </si>
  <si>
    <t>41-8</t>
  </si>
  <si>
    <t>INVERSIONES ULTRAMAR, S.A. DE C.V.</t>
  </si>
  <si>
    <t>FREUND, S.A. DE C.V.</t>
  </si>
  <si>
    <t>04</t>
  </si>
  <si>
    <t>3834</t>
  </si>
  <si>
    <t>84320</t>
  </si>
  <si>
    <t>44503</t>
  </si>
  <si>
    <t>34014</t>
  </si>
  <si>
    <t>35207</t>
  </si>
  <si>
    <t xml:space="preserve">CLASIFICACION </t>
  </si>
  <si>
    <t>COMPRAS</t>
  </si>
  <si>
    <t>CONTRIBUYENTES</t>
  </si>
  <si>
    <t>CCF</t>
  </si>
  <si>
    <t>POL</t>
  </si>
  <si>
    <t>NC</t>
  </si>
  <si>
    <t>NF</t>
  </si>
  <si>
    <t>FE</t>
  </si>
  <si>
    <t>58302999</t>
  </si>
  <si>
    <t>RI</t>
  </si>
  <si>
    <t>12</t>
  </si>
  <si>
    <t>13</t>
  </si>
  <si>
    <t>DCL</t>
  </si>
  <si>
    <t>17</t>
  </si>
  <si>
    <t>1</t>
  </si>
  <si>
    <t>2</t>
  </si>
  <si>
    <t>CONSUMIDOR</t>
  </si>
  <si>
    <t>101</t>
  </si>
  <si>
    <t>FF</t>
  </si>
  <si>
    <t>Ventas</t>
  </si>
  <si>
    <t>DOCUMENTO</t>
  </si>
  <si>
    <t>NETO</t>
  </si>
  <si>
    <t>RIVA</t>
  </si>
  <si>
    <t>EXENTA</t>
  </si>
  <si>
    <t>NO SUJETA</t>
  </si>
  <si>
    <t>TOTAL</t>
  </si>
  <si>
    <t>220-8</t>
  </si>
  <si>
    <t>0614-110022-108-9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</si>
</sst>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16" fontId="0" fillId="0" borderId="0" xfId="0" applyNumberFormat="1"/>
    <xf numFmtId="49" fontId="5" fillId="0" borderId="0" xfId="0" applyNumberFormat="1" applyFont="1" applyBorder="1" applyAlignment="1">
      <alignment horizontal="right" vertical="center"/>
    </xf>
    <xf numFmtId="43" fontId="1" fillId="0" borderId="0" xfId="1" applyFont="1" applyFill="1"/>
    <xf numFmtId="43" fontId="5" fillId="0" borderId="0" xfId="1" applyFont="1" applyFill="1" applyBorder="1"/>
    <xf numFmtId="43" fontId="0" fillId="0" borderId="0" xfId="1" applyFont="1" applyFill="1"/>
    <xf numFmtId="0" fontId="1" fillId="0" borderId="0" xfId="0" applyFont="1" applyFill="1"/>
    <xf numFmtId="0" fontId="0" fillId="0" borderId="0" xfId="0" applyFill="1"/>
    <xf numFmtId="43" fontId="0" fillId="0" borderId="0" xfId="1" applyFont="1" applyFill="1" applyBorder="1"/>
    <xf numFmtId="0" fontId="0" fillId="0" borderId="0" xfId="0" quotePrefix="1" applyFill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2"/>
  <sheetViews>
    <sheetView tabSelected="1" workbookViewId="0">
      <pane xSplit="6" ySplit="1" topLeftCell="G2" activePane="bottomRight" state="frozen"/>
      <selection pane="topRight" activeCell="G1" sqref="G1"/>
      <selection pane="bottomLeft" activeCell="A3" sqref="A3"/>
      <selection pane="bottomRight" activeCell="F1" sqref="F1"/>
    </sheetView>
  </sheetViews>
  <sheetFormatPr baseColWidth="10" defaultRowHeight="15"/>
  <cols>
    <col min="7" max="7" width="11.85546875" bestFit="1" customWidth="1"/>
    <col min="8" max="8" width="12" style="10" bestFit="1" customWidth="1"/>
    <col min="9" max="12" width="11.5703125" style="10" bestFit="1" customWidth="1"/>
    <col min="13" max="13" width="12.42578125" style="10" bestFit="1" customWidth="1"/>
    <col min="14" max="18" width="11.42578125" style="12"/>
  </cols>
  <sheetData>
    <row r="1" spans="1:17">
      <c r="A1" s="1" t="s">
        <v>10</v>
      </c>
      <c r="B1" s="1" t="s">
        <v>40</v>
      </c>
      <c r="C1" s="1" t="s">
        <v>0</v>
      </c>
      <c r="D1" s="1" t="s">
        <v>1</v>
      </c>
      <c r="E1" s="1" t="s">
        <v>5</v>
      </c>
      <c r="F1" s="1" t="s">
        <v>7</v>
      </c>
      <c r="G1" s="1" t="s">
        <v>2</v>
      </c>
      <c r="H1" s="8" t="s">
        <v>41</v>
      </c>
      <c r="I1" s="8" t="s">
        <v>6</v>
      </c>
      <c r="J1" s="8" t="s">
        <v>42</v>
      </c>
      <c r="K1" s="8" t="s">
        <v>43</v>
      </c>
      <c r="L1" s="8" t="s">
        <v>44</v>
      </c>
      <c r="M1" s="8" t="s">
        <v>45</v>
      </c>
      <c r="N1" s="11" t="s">
        <v>3</v>
      </c>
      <c r="O1" s="11" t="s">
        <v>4</v>
      </c>
      <c r="P1" s="11" t="s">
        <v>8</v>
      </c>
      <c r="Q1" s="11" t="s">
        <v>20</v>
      </c>
    </row>
    <row r="2" spans="1:17">
      <c r="A2" t="s">
        <v>21</v>
      </c>
      <c r="B2" t="s">
        <v>23</v>
      </c>
      <c r="C2" s="5" t="s">
        <v>28</v>
      </c>
      <c r="E2" s="4" t="s">
        <v>11</v>
      </c>
      <c r="F2" t="s">
        <v>13</v>
      </c>
      <c r="G2" s="2">
        <v>43540</v>
      </c>
      <c r="H2" s="9">
        <v>100</v>
      </c>
      <c r="I2" s="13">
        <f>H2*0.13</f>
        <v>13</v>
      </c>
      <c r="K2" s="10">
        <v>2</v>
      </c>
      <c r="L2" s="10">
        <v>23</v>
      </c>
      <c r="M2" s="10">
        <f>H2+I2-J2</f>
        <v>113</v>
      </c>
      <c r="N2" s="14" t="s">
        <v>14</v>
      </c>
      <c r="O2" s="12">
        <v>2019</v>
      </c>
    </row>
    <row r="3" spans="1:17">
      <c r="A3" t="s">
        <v>21</v>
      </c>
      <c r="B3" t="s">
        <v>23</v>
      </c>
      <c r="C3" s="5" t="s">
        <v>15</v>
      </c>
      <c r="E3" s="4" t="s">
        <v>11</v>
      </c>
      <c r="F3" t="s">
        <v>13</v>
      </c>
      <c r="G3" s="2">
        <v>43540</v>
      </c>
      <c r="H3" s="9">
        <v>14.6</v>
      </c>
      <c r="I3" s="13">
        <f t="shared" ref="I3:I7" si="0">H3*0.13</f>
        <v>1.8979999999999999</v>
      </c>
      <c r="J3" s="10">
        <f>H3*1%</f>
        <v>0.14599999999999999</v>
      </c>
      <c r="M3" s="10">
        <v>16.498000000000001</v>
      </c>
      <c r="N3" s="14" t="s">
        <v>14</v>
      </c>
      <c r="O3" s="12">
        <v>2019</v>
      </c>
    </row>
    <row r="4" spans="1:17">
      <c r="A4" t="s">
        <v>21</v>
      </c>
      <c r="B4" t="s">
        <v>25</v>
      </c>
      <c r="C4" s="5" t="s">
        <v>16</v>
      </c>
      <c r="E4" s="4" t="s">
        <v>11</v>
      </c>
      <c r="F4" t="s">
        <v>13</v>
      </c>
      <c r="G4" s="2">
        <v>43575</v>
      </c>
      <c r="H4" s="9">
        <f>94.7*-1</f>
        <v>-94.7</v>
      </c>
      <c r="I4" s="13">
        <f t="shared" si="0"/>
        <v>-12.311</v>
      </c>
      <c r="J4" s="10">
        <f t="shared" ref="J4:J9" si="1">H4*1%</f>
        <v>-0.94700000000000006</v>
      </c>
      <c r="M4" s="10">
        <v>107.011</v>
      </c>
      <c r="N4" s="14" t="s">
        <v>14</v>
      </c>
      <c r="O4" s="12">
        <v>2019</v>
      </c>
    </row>
    <row r="5" spans="1:17">
      <c r="A5" t="s">
        <v>21</v>
      </c>
      <c r="B5" t="s">
        <v>25</v>
      </c>
      <c r="C5" s="5" t="s">
        <v>17</v>
      </c>
      <c r="E5" s="4" t="s">
        <v>11</v>
      </c>
      <c r="F5" t="s">
        <v>13</v>
      </c>
      <c r="G5" s="2">
        <v>43575</v>
      </c>
      <c r="H5" s="9">
        <f>10.09*-1</f>
        <v>-10.09</v>
      </c>
      <c r="I5" s="13">
        <f t="shared" si="0"/>
        <v>-1.3117000000000001</v>
      </c>
      <c r="J5" s="10">
        <f t="shared" si="1"/>
        <v>-0.1009</v>
      </c>
      <c r="M5" s="10">
        <v>11.4017</v>
      </c>
      <c r="N5" s="14" t="s">
        <v>14</v>
      </c>
      <c r="O5" s="12">
        <v>2019</v>
      </c>
    </row>
    <row r="6" spans="1:17">
      <c r="A6" t="s">
        <v>21</v>
      </c>
      <c r="B6" t="s">
        <v>24</v>
      </c>
      <c r="C6" s="5" t="s">
        <v>18</v>
      </c>
      <c r="E6" s="4" t="s">
        <v>11</v>
      </c>
      <c r="F6" t="s">
        <v>13</v>
      </c>
      <c r="G6" s="2">
        <v>43576</v>
      </c>
      <c r="H6" s="9">
        <v>29.48</v>
      </c>
      <c r="I6" s="13">
        <f t="shared" si="0"/>
        <v>3.8324000000000003</v>
      </c>
      <c r="J6" s="10">
        <f t="shared" si="1"/>
        <v>0.29480000000000001</v>
      </c>
      <c r="M6" s="10">
        <v>33.312400000000004</v>
      </c>
      <c r="N6" s="14" t="s">
        <v>14</v>
      </c>
      <c r="O6" s="12">
        <v>2019</v>
      </c>
    </row>
    <row r="7" spans="1:17">
      <c r="A7" t="s">
        <v>21</v>
      </c>
      <c r="B7" t="s">
        <v>24</v>
      </c>
      <c r="C7" s="5" t="s">
        <v>19</v>
      </c>
      <c r="E7" s="4" t="s">
        <v>11</v>
      </c>
      <c r="F7" t="s">
        <v>13</v>
      </c>
      <c r="G7" s="2">
        <v>43576</v>
      </c>
      <c r="H7" s="9">
        <v>30.41</v>
      </c>
      <c r="I7" s="13">
        <f t="shared" si="0"/>
        <v>3.9533</v>
      </c>
      <c r="J7" s="10">
        <f t="shared" si="1"/>
        <v>0.30409999999999998</v>
      </c>
      <c r="M7" s="10">
        <v>34.363300000000002</v>
      </c>
      <c r="N7" s="14" t="s">
        <v>14</v>
      </c>
      <c r="O7" s="12">
        <v>2019</v>
      </c>
    </row>
    <row r="8" spans="1:17">
      <c r="A8" t="s">
        <v>21</v>
      </c>
      <c r="B8" t="s">
        <v>29</v>
      </c>
      <c r="C8" s="5" t="s">
        <v>30</v>
      </c>
      <c r="E8" s="4" t="s">
        <v>11</v>
      </c>
      <c r="F8" t="s">
        <v>13</v>
      </c>
      <c r="G8" s="2">
        <v>43582</v>
      </c>
      <c r="H8" s="9">
        <v>40</v>
      </c>
      <c r="I8" s="13"/>
      <c r="J8" s="10">
        <f t="shared" si="1"/>
        <v>0.4</v>
      </c>
      <c r="M8" s="10">
        <f>H8+I8-J8</f>
        <v>39.6</v>
      </c>
      <c r="N8" s="14" t="s">
        <v>14</v>
      </c>
      <c r="O8" s="12">
        <v>2019</v>
      </c>
    </row>
    <row r="9" spans="1:17">
      <c r="A9" t="s">
        <v>21</v>
      </c>
      <c r="B9" t="s">
        <v>29</v>
      </c>
      <c r="C9" s="5" t="s">
        <v>31</v>
      </c>
      <c r="E9" s="4" t="s">
        <v>11</v>
      </c>
      <c r="F9" t="s">
        <v>13</v>
      </c>
      <c r="G9" s="2">
        <v>43582</v>
      </c>
      <c r="H9" s="9">
        <v>50</v>
      </c>
      <c r="I9" s="13"/>
      <c r="J9" s="10">
        <f t="shared" si="1"/>
        <v>0.5</v>
      </c>
      <c r="M9" s="10">
        <f t="shared" ref="M9" si="2">H9+I9-J9</f>
        <v>49.5</v>
      </c>
      <c r="N9" s="14" t="s">
        <v>14</v>
      </c>
      <c r="O9" s="12">
        <v>2019</v>
      </c>
    </row>
    <row r="10" spans="1:17">
      <c r="A10" t="s">
        <v>21</v>
      </c>
      <c r="B10" t="s">
        <v>32</v>
      </c>
      <c r="C10" s="5" t="s">
        <v>33</v>
      </c>
      <c r="E10" s="4" t="s">
        <v>11</v>
      </c>
      <c r="F10" t="s">
        <v>13</v>
      </c>
      <c r="G10" s="2">
        <v>43583</v>
      </c>
      <c r="H10" s="9">
        <v>80</v>
      </c>
      <c r="I10" s="13"/>
      <c r="J10" s="10">
        <f>H10*2%</f>
        <v>1.6</v>
      </c>
      <c r="M10" s="10">
        <f>H10+J10</f>
        <v>81.599999999999994</v>
      </c>
      <c r="N10" s="14" t="s">
        <v>14</v>
      </c>
      <c r="O10" s="12">
        <v>2019</v>
      </c>
    </row>
    <row r="11" spans="1:17">
      <c r="C11" s="5"/>
      <c r="E11" s="4"/>
      <c r="G11" s="2"/>
      <c r="H11" s="9"/>
      <c r="I11" s="13"/>
      <c r="N11" s="14"/>
    </row>
    <row r="12" spans="1:17">
      <c r="C12" s="5"/>
      <c r="E12" s="4"/>
      <c r="G12" s="2"/>
      <c r="H12" s="9"/>
      <c r="I12" s="13"/>
      <c r="N12" s="14"/>
    </row>
    <row r="13" spans="1:17">
      <c r="A13" t="s">
        <v>39</v>
      </c>
    </row>
    <row r="14" spans="1:17">
      <c r="A14" t="s">
        <v>22</v>
      </c>
      <c r="B14" t="s">
        <v>9</v>
      </c>
      <c r="C14" s="5" t="s">
        <v>34</v>
      </c>
      <c r="E14" s="3" t="s">
        <v>46</v>
      </c>
      <c r="F14" t="s">
        <v>12</v>
      </c>
      <c r="G14" s="2">
        <v>43556</v>
      </c>
      <c r="H14" s="9">
        <v>14.6</v>
      </c>
      <c r="I14" s="13">
        <f>H14*0.13</f>
        <v>1.8979999999999999</v>
      </c>
      <c r="K14" s="10">
        <v>100</v>
      </c>
      <c r="L14" s="10">
        <v>100</v>
      </c>
      <c r="M14" s="10">
        <f>H14+I14-J14+K14+L14</f>
        <v>216.49799999999999</v>
      </c>
      <c r="N14" s="14" t="s">
        <v>14</v>
      </c>
      <c r="O14" s="12">
        <v>2019</v>
      </c>
    </row>
    <row r="15" spans="1:17">
      <c r="A15" t="s">
        <v>22</v>
      </c>
      <c r="B15" t="s">
        <v>9</v>
      </c>
      <c r="C15" s="5" t="s">
        <v>35</v>
      </c>
      <c r="E15" s="3" t="s">
        <v>46</v>
      </c>
      <c r="F15" t="s">
        <v>12</v>
      </c>
      <c r="G15" s="2">
        <v>43556</v>
      </c>
      <c r="H15" s="9">
        <v>70000</v>
      </c>
      <c r="I15" s="13">
        <f t="shared" ref="I15:I17" si="3">H15*0.13</f>
        <v>9100</v>
      </c>
      <c r="K15" s="10">
        <v>200</v>
      </c>
      <c r="L15" s="10">
        <v>200</v>
      </c>
      <c r="M15" s="10">
        <f t="shared" ref="M15:M17" si="4">H15+I15-J15+K15+L15</f>
        <v>79500</v>
      </c>
      <c r="N15" s="14" t="s">
        <v>14</v>
      </c>
      <c r="O15" s="12">
        <v>2019</v>
      </c>
    </row>
    <row r="16" spans="1:17">
      <c r="A16" t="s">
        <v>22</v>
      </c>
      <c r="B16" t="s">
        <v>26</v>
      </c>
      <c r="C16" s="5" t="s">
        <v>34</v>
      </c>
      <c r="E16" s="3" t="s">
        <v>46</v>
      </c>
      <c r="F16" t="s">
        <v>12</v>
      </c>
      <c r="G16" s="2">
        <v>43576</v>
      </c>
      <c r="H16" s="9">
        <v>94.7</v>
      </c>
      <c r="I16" s="13">
        <f t="shared" si="3"/>
        <v>12.311</v>
      </c>
      <c r="M16" s="10">
        <f t="shared" si="4"/>
        <v>107.011</v>
      </c>
      <c r="N16" s="14" t="s">
        <v>14</v>
      </c>
      <c r="O16" s="12">
        <v>2019</v>
      </c>
    </row>
    <row r="17" spans="1:15">
      <c r="A17" t="s">
        <v>22</v>
      </c>
      <c r="B17" t="s">
        <v>26</v>
      </c>
      <c r="C17" s="5" t="s">
        <v>35</v>
      </c>
      <c r="E17" s="3" t="s">
        <v>46</v>
      </c>
      <c r="F17" t="s">
        <v>12</v>
      </c>
      <c r="G17" s="2">
        <v>43576</v>
      </c>
      <c r="H17" s="9">
        <v>10.09</v>
      </c>
      <c r="I17" s="13">
        <f t="shared" si="3"/>
        <v>1.3117000000000001</v>
      </c>
      <c r="M17" s="10">
        <f t="shared" si="4"/>
        <v>11.4017</v>
      </c>
      <c r="N17" s="14" t="s">
        <v>14</v>
      </c>
      <c r="O17" s="12">
        <v>2019</v>
      </c>
    </row>
    <row r="18" spans="1:15">
      <c r="A18" t="s">
        <v>36</v>
      </c>
      <c r="B18" t="s">
        <v>27</v>
      </c>
      <c r="C18" s="7" t="s">
        <v>37</v>
      </c>
      <c r="E18" s="4"/>
      <c r="G18" s="2">
        <v>43577</v>
      </c>
      <c r="H18" s="9">
        <v>30.41</v>
      </c>
      <c r="I18" s="13"/>
      <c r="M18" s="9">
        <v>30.41</v>
      </c>
      <c r="N18" s="14" t="s">
        <v>14</v>
      </c>
      <c r="O18" s="12">
        <v>2019</v>
      </c>
    </row>
    <row r="19" spans="1:15">
      <c r="A19" t="s">
        <v>36</v>
      </c>
      <c r="B19" t="s">
        <v>27</v>
      </c>
      <c r="C19">
        <v>102</v>
      </c>
      <c r="G19" s="2">
        <v>43578</v>
      </c>
      <c r="H19" s="10">
        <v>32</v>
      </c>
      <c r="M19" s="10">
        <v>32</v>
      </c>
      <c r="N19" s="14" t="s">
        <v>14</v>
      </c>
      <c r="O19" s="12">
        <v>2019</v>
      </c>
    </row>
    <row r="20" spans="1:15">
      <c r="A20" t="s">
        <v>36</v>
      </c>
      <c r="B20" t="s">
        <v>27</v>
      </c>
      <c r="C20">
        <v>103</v>
      </c>
      <c r="G20" s="2">
        <v>43579</v>
      </c>
      <c r="H20" s="9">
        <v>34</v>
      </c>
      <c r="M20" s="9">
        <v>34</v>
      </c>
      <c r="N20" s="14" t="s">
        <v>14</v>
      </c>
      <c r="O20" s="12">
        <v>2019</v>
      </c>
    </row>
    <row r="21" spans="1:15">
      <c r="A21" t="s">
        <v>36</v>
      </c>
      <c r="B21" t="s">
        <v>38</v>
      </c>
      <c r="C21">
        <v>201</v>
      </c>
      <c r="E21" t="s">
        <v>47</v>
      </c>
      <c r="F21" t="s">
        <v>12</v>
      </c>
      <c r="G21" s="6">
        <v>43578</v>
      </c>
      <c r="H21" s="9">
        <v>45</v>
      </c>
      <c r="M21" s="9">
        <v>45</v>
      </c>
      <c r="N21" s="14" t="s">
        <v>14</v>
      </c>
      <c r="O21" s="12">
        <v>2019</v>
      </c>
    </row>
    <row r="22" spans="1:15">
      <c r="A22" t="s">
        <v>36</v>
      </c>
      <c r="B22" t="s">
        <v>38</v>
      </c>
      <c r="C22">
        <v>202</v>
      </c>
      <c r="E22" t="s">
        <v>47</v>
      </c>
      <c r="F22" t="s">
        <v>12</v>
      </c>
      <c r="G22" s="6">
        <v>43579</v>
      </c>
      <c r="H22" s="10">
        <f>H21+2</f>
        <v>47</v>
      </c>
      <c r="M22" s="10">
        <f>M21+2</f>
        <v>47</v>
      </c>
      <c r="N22" s="14" t="s">
        <v>14</v>
      </c>
      <c r="O22" s="12">
        <v>2019</v>
      </c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cp:lastPrinted>2019-04-12T18:05:42Z</cp:lastPrinted>
  <dcterms:created xsi:type="dcterms:W3CDTF">2019-04-04T14:38:02Z</dcterms:created>
  <dcterms:modified xsi:type="dcterms:W3CDTF">2019-04-23T23:06:15Z</dcterms:modified>
</cp:coreProperties>
</file>