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45" windowWidth="18615" windowHeight="7905" activeTab="1"/>
  </bookViews>
  <sheets>
    <sheet name="F983" sheetId="1" r:id="rId1"/>
    <sheet name="Ingreso de la información" sheetId="2" r:id="rId2"/>
    <sheet name="recursos gratuitos" sheetId="3" r:id="rId3"/>
    <sheet name="especificacion del archivo " sheetId="4" r:id="rId4"/>
  </sheets>
  <calcPr calcId="124519"/>
</workbook>
</file>

<file path=xl/calcChain.xml><?xml version="1.0" encoding="utf-8"?>
<calcChain xmlns="http://schemas.openxmlformats.org/spreadsheetml/2006/main">
  <c r="H47" i="1"/>
  <c r="G47"/>
  <c r="F47"/>
  <c r="D47"/>
  <c r="C47"/>
  <c r="B47"/>
  <c r="A47"/>
  <c r="H46"/>
  <c r="G46"/>
  <c r="F46"/>
  <c r="D46"/>
  <c r="C46"/>
  <c r="B46"/>
  <c r="A46"/>
  <c r="H45"/>
  <c r="G45"/>
  <c r="F45"/>
  <c r="D45"/>
  <c r="C45"/>
  <c r="B45"/>
  <c r="A45"/>
  <c r="H44"/>
  <c r="G44"/>
  <c r="F44"/>
  <c r="D44"/>
  <c r="C44"/>
  <c r="B44"/>
  <c r="A44"/>
  <c r="H43"/>
  <c r="G43"/>
  <c r="F43"/>
  <c r="D43"/>
  <c r="C43"/>
  <c r="B43"/>
  <c r="A43"/>
  <c r="H42"/>
  <c r="G42"/>
  <c r="F42"/>
  <c r="D42"/>
  <c r="C42"/>
  <c r="B42"/>
  <c r="A42"/>
  <c r="H41"/>
  <c r="G41"/>
  <c r="F41"/>
  <c r="D41"/>
  <c r="C41"/>
  <c r="B41"/>
  <c r="A41"/>
  <c r="H40"/>
  <c r="G40"/>
  <c r="F40"/>
  <c r="D40"/>
  <c r="C40"/>
  <c r="B40"/>
  <c r="A40"/>
  <c r="H39"/>
  <c r="G39"/>
  <c r="F39"/>
  <c r="D39"/>
  <c r="C39"/>
  <c r="B39"/>
  <c r="A39"/>
  <c r="H38"/>
  <c r="G38"/>
  <c r="F38"/>
  <c r="D38"/>
  <c r="C38"/>
  <c r="B38"/>
  <c r="A38"/>
  <c r="H37"/>
  <c r="G37"/>
  <c r="F37"/>
  <c r="D37"/>
  <c r="C37"/>
  <c r="B37"/>
  <c r="A37"/>
  <c r="H36"/>
  <c r="G36"/>
  <c r="F36"/>
  <c r="D36"/>
  <c r="C36"/>
  <c r="B36"/>
  <c r="A36"/>
  <c r="H35"/>
  <c r="G35"/>
  <c r="F35"/>
  <c r="D35"/>
  <c r="C35"/>
  <c r="B35"/>
  <c r="A35"/>
  <c r="H34"/>
  <c r="G34"/>
  <c r="F34"/>
  <c r="D34"/>
  <c r="C34"/>
  <c r="B34"/>
  <c r="A34"/>
  <c r="H33"/>
  <c r="G33"/>
  <c r="F33"/>
  <c r="D33"/>
  <c r="C33"/>
  <c r="B33"/>
  <c r="A33"/>
  <c r="H32"/>
  <c r="G32"/>
  <c r="F32"/>
  <c r="D32"/>
  <c r="C32"/>
  <c r="B32"/>
  <c r="A32"/>
  <c r="H31"/>
  <c r="G31"/>
  <c r="F31"/>
  <c r="D31"/>
  <c r="C31"/>
  <c r="B31"/>
  <c r="A31"/>
  <c r="H30"/>
  <c r="G30"/>
  <c r="F30"/>
  <c r="D30"/>
  <c r="C30"/>
  <c r="B30"/>
  <c r="A30"/>
  <c r="H29"/>
  <c r="G29"/>
  <c r="F29"/>
  <c r="D29"/>
  <c r="C29"/>
  <c r="B29"/>
  <c r="A29"/>
  <c r="H28"/>
  <c r="G28"/>
  <c r="F28"/>
  <c r="D28"/>
  <c r="C28"/>
  <c r="B28"/>
  <c r="A28"/>
  <c r="H27"/>
  <c r="G27"/>
  <c r="F27"/>
  <c r="D27"/>
  <c r="C27"/>
  <c r="B27"/>
  <c r="A27"/>
  <c r="H26"/>
  <c r="G26"/>
  <c r="F26"/>
  <c r="D26"/>
  <c r="C26"/>
  <c r="B26"/>
  <c r="A26"/>
  <c r="H25"/>
  <c r="G25"/>
  <c r="F25"/>
  <c r="D25"/>
  <c r="C25"/>
  <c r="B25"/>
  <c r="A25"/>
  <c r="H24"/>
  <c r="G24"/>
  <c r="F24"/>
  <c r="D24"/>
  <c r="C24"/>
  <c r="B24"/>
  <c r="A24"/>
  <c r="H23"/>
  <c r="G23"/>
  <c r="F23"/>
  <c r="D23"/>
  <c r="C23"/>
  <c r="B23"/>
  <c r="A23"/>
  <c r="H22"/>
  <c r="G22"/>
  <c r="F22"/>
  <c r="D22"/>
  <c r="C22"/>
  <c r="B22"/>
  <c r="A22"/>
  <c r="H21"/>
  <c r="G21"/>
  <c r="F21"/>
  <c r="D21"/>
  <c r="C21"/>
  <c r="B21"/>
  <c r="A21"/>
  <c r="H20"/>
  <c r="G20"/>
  <c r="F20"/>
  <c r="D20"/>
  <c r="C20"/>
  <c r="B20"/>
  <c r="A20"/>
  <c r="H19"/>
  <c r="G19"/>
  <c r="F19"/>
  <c r="D19"/>
  <c r="C19"/>
  <c r="B19"/>
  <c r="A19"/>
  <c r="H18"/>
  <c r="G18"/>
  <c r="F18"/>
  <c r="D18"/>
  <c r="C18"/>
  <c r="B18"/>
  <c r="A18"/>
  <c r="H17"/>
  <c r="G17"/>
  <c r="F17"/>
  <c r="D17"/>
  <c r="C17"/>
  <c r="B17"/>
  <c r="A17"/>
  <c r="H16"/>
  <c r="G16"/>
  <c r="F16"/>
  <c r="D16"/>
  <c r="C16"/>
  <c r="B16"/>
  <c r="A16"/>
  <c r="H15"/>
  <c r="G15"/>
  <c r="F15"/>
  <c r="D15"/>
  <c r="C15"/>
  <c r="B15"/>
  <c r="A15"/>
  <c r="H14"/>
  <c r="G14"/>
  <c r="F14"/>
  <c r="D14"/>
  <c r="C14"/>
  <c r="B14"/>
  <c r="A14"/>
  <c r="H13"/>
  <c r="G13"/>
  <c r="F13"/>
  <c r="D13"/>
  <c r="C13"/>
  <c r="B13"/>
  <c r="A13"/>
  <c r="H12"/>
  <c r="G12"/>
  <c r="F12"/>
  <c r="D12"/>
  <c r="C12"/>
  <c r="B12"/>
  <c r="A12"/>
  <c r="H11"/>
  <c r="G11"/>
  <c r="F11"/>
  <c r="D11"/>
  <c r="C11"/>
  <c r="B11"/>
  <c r="A11"/>
  <c r="H10"/>
  <c r="G10"/>
  <c r="F10"/>
  <c r="D10"/>
  <c r="C10"/>
  <c r="B10"/>
  <c r="A10"/>
  <c r="H9"/>
  <c r="G9"/>
  <c r="F9"/>
  <c r="D9"/>
  <c r="C9"/>
  <c r="B9"/>
  <c r="A9"/>
  <c r="H8"/>
  <c r="G8"/>
  <c r="F8"/>
  <c r="D8"/>
  <c r="C8"/>
  <c r="B8"/>
  <c r="A8"/>
  <c r="H7"/>
  <c r="G7"/>
  <c r="F7"/>
  <c r="D7"/>
  <c r="C7"/>
  <c r="B7"/>
  <c r="A7"/>
  <c r="H6"/>
  <c r="G6"/>
  <c r="F6"/>
  <c r="D6"/>
  <c r="C6"/>
  <c r="B6"/>
  <c r="A6"/>
  <c r="H5"/>
  <c r="G5"/>
  <c r="F5"/>
  <c r="D5"/>
  <c r="C5"/>
  <c r="B5"/>
  <c r="A5"/>
  <c r="H4"/>
  <c r="G4"/>
  <c r="F4"/>
  <c r="D4"/>
  <c r="C4"/>
  <c r="B4"/>
  <c r="A4"/>
  <c r="H3"/>
  <c r="G3"/>
  <c r="F3"/>
  <c r="D3"/>
  <c r="C3"/>
  <c r="B3"/>
  <c r="A3"/>
  <c r="H2"/>
  <c r="G2"/>
  <c r="F2"/>
  <c r="B2"/>
  <c r="A2"/>
  <c r="D2"/>
  <c r="C2"/>
  <c r="E65" i="2"/>
  <c r="E47" i="1" s="1"/>
  <c r="E64" i="2"/>
  <c r="E46" i="1" s="1"/>
  <c r="E63" i="2"/>
  <c r="E45" i="1" s="1"/>
  <c r="E62" i="2"/>
  <c r="E44" i="1" s="1"/>
  <c r="E61" i="2"/>
  <c r="E43" i="1" s="1"/>
  <c r="E60" i="2"/>
  <c r="E42" i="1" s="1"/>
  <c r="E59" i="2"/>
  <c r="E41" i="1" s="1"/>
  <c r="E58" i="2"/>
  <c r="E40" i="1" s="1"/>
  <c r="E57" i="2"/>
  <c r="E39" i="1" s="1"/>
  <c r="E56" i="2"/>
  <c r="E38" i="1" s="1"/>
  <c r="E55" i="2"/>
  <c r="E37" i="1" s="1"/>
  <c r="E54" i="2"/>
  <c r="E36" i="1" s="1"/>
  <c r="E53" i="2"/>
  <c r="E35" i="1" s="1"/>
  <c r="E52" i="2"/>
  <c r="E34" i="1" s="1"/>
  <c r="E51" i="2"/>
  <c r="E33" i="1" s="1"/>
  <c r="E50" i="2"/>
  <c r="E32" i="1" s="1"/>
  <c r="E49" i="2"/>
  <c r="E31" i="1" s="1"/>
  <c r="E48" i="2"/>
  <c r="E30" i="1" s="1"/>
  <c r="E47" i="2"/>
  <c r="E29" i="1" s="1"/>
  <c r="E46" i="2"/>
  <c r="E28" i="1" s="1"/>
  <c r="E45" i="2"/>
  <c r="E27" i="1" s="1"/>
  <c r="E44" i="2"/>
  <c r="E26" i="1" s="1"/>
  <c r="E43" i="2"/>
  <c r="E25" i="1" s="1"/>
  <c r="E42" i="2"/>
  <c r="E24" i="1" s="1"/>
  <c r="E41" i="2"/>
  <c r="E23" i="1" s="1"/>
  <c r="E40" i="2"/>
  <c r="E22" i="1" s="1"/>
  <c r="E39" i="2"/>
  <c r="E21" i="1" s="1"/>
  <c r="E38" i="2"/>
  <c r="E20" i="1" s="1"/>
  <c r="E37" i="2"/>
  <c r="E19" i="1" s="1"/>
  <c r="E36" i="2"/>
  <c r="E18" i="1" s="1"/>
  <c r="E35" i="2"/>
  <c r="E17" i="1" s="1"/>
  <c r="E34" i="2"/>
  <c r="E16" i="1" s="1"/>
  <c r="E33" i="2"/>
  <c r="E15" i="1" s="1"/>
  <c r="E32" i="2"/>
  <c r="E14" i="1" s="1"/>
  <c r="E31" i="2"/>
  <c r="E13" i="1" s="1"/>
  <c r="E30" i="2"/>
  <c r="E12" i="1" s="1"/>
  <c r="E29" i="2"/>
  <c r="E11" i="1" s="1"/>
  <c r="E28" i="2"/>
  <c r="E10" i="1" s="1"/>
  <c r="E27" i="2"/>
  <c r="E9" i="1" s="1"/>
  <c r="E26" i="2"/>
  <c r="E8" i="1" s="1"/>
  <c r="E25" i="2"/>
  <c r="E7" i="1" s="1"/>
  <c r="E24" i="2"/>
  <c r="E6" i="1" s="1"/>
  <c r="E23" i="2"/>
  <c r="E5" i="1" s="1"/>
  <c r="E22" i="2"/>
  <c r="E4" i="1" s="1"/>
  <c r="E21" i="2"/>
  <c r="E3" i="1" s="1"/>
  <c r="E20" i="2"/>
  <c r="E2" i="1" s="1"/>
</calcChain>
</file>

<file path=xl/comments1.xml><?xml version="1.0" encoding="utf-8"?>
<comments xmlns="http://schemas.openxmlformats.org/spreadsheetml/2006/main">
  <authors>
    <author>yec</author>
  </authors>
  <commentList>
    <comment ref="K8" authorId="0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El sistema incluye contancias de renta 
boletas de retencion
Editor de F910 
Base de datos de Nits (acaba de una vez con el problema de los nombres) 
y muchas mas caracteristicas 
https://www.contaportable.com/descargas/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01- Productos terminados
02- Productos en Procesos
03- Materia Prima
04- Bien para la Construcción </t>
        </r>
      </text>
    </comment>
    <comment ref="G19" authorId="0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01- Costos
02- Retaceos
03- Compras Locales</t>
        </r>
      </text>
    </comment>
  </commentList>
</comments>
</file>

<file path=xl/comments2.xml><?xml version="1.0" encoding="utf-8"?>
<comments xmlns="http://schemas.openxmlformats.org/spreadsheetml/2006/main">
  <authors>
    <author>yec</author>
  </authors>
  <commentList>
    <comment ref="F21" authorId="0">
      <text>
        <r>
          <rPr>
            <b/>
            <sz val="9"/>
            <color indexed="81"/>
            <rFont val="Tahoma"/>
            <family val="2"/>
          </rPr>
          <t>yec:</t>
        </r>
        <r>
          <rPr>
            <sz val="9"/>
            <color indexed="81"/>
            <rFont val="Tahoma"/>
            <family val="2"/>
          </rPr>
          <t xml:space="preserve">
El sistema incluye contancias de renta 
boletas de retencion
Editor de F910 
Base de datos de Nits (acaba de una vez con el problema de los nombres) 
y muchas mas caracteristicas 
https://www.contaportable.com/descargas/</t>
        </r>
      </text>
    </comment>
  </commentList>
</comments>
</file>

<file path=xl/sharedStrings.xml><?xml version="1.0" encoding="utf-8"?>
<sst xmlns="http://schemas.openxmlformats.org/spreadsheetml/2006/main" count="318" uniqueCount="120">
  <si>
    <t xml:space="preserve">Nombre </t>
  </si>
  <si>
    <t>Unidad de Medida</t>
  </si>
  <si>
    <t>Total Unidades</t>
  </si>
  <si>
    <t xml:space="preserve">Costo Unitario </t>
  </si>
  <si>
    <t xml:space="preserve">Costo Total </t>
  </si>
  <si>
    <t xml:space="preserve">Categoría del Bien </t>
  </si>
  <si>
    <t xml:space="preserve">Referencia en Libros </t>
  </si>
  <si>
    <t xml:space="preserve">Periodo </t>
  </si>
  <si>
    <t xml:space="preserve">ABONO 15-15-15(S) 220 LBS                         </t>
  </si>
  <si>
    <t xml:space="preserve">ABONO 18-46-0(S) 100 LBS                          </t>
  </si>
  <si>
    <t xml:space="preserve">ABONO UNIVERSAL AZUL (5 LBS)                      </t>
  </si>
  <si>
    <t xml:space="preserve">ABRAZADERA 4 PLG                                  </t>
  </si>
  <si>
    <t xml:space="preserve">ABRAZADERA INOX. 3PLG                             </t>
  </si>
  <si>
    <t xml:space="preserve">ABRAZADERA S/F 2 3/4                              </t>
  </si>
  <si>
    <t xml:space="preserve">ACANALADOR MANUAL                                 </t>
  </si>
  <si>
    <t xml:space="preserve">ACEITE 2 TIEMPOS TRUPER                           </t>
  </si>
  <si>
    <t xml:space="preserve">ACEITE 3 EN 1                                     </t>
  </si>
  <si>
    <t xml:space="preserve">ACEITE W40                                        </t>
  </si>
  <si>
    <t xml:space="preserve">ACETONA                                           </t>
  </si>
  <si>
    <t xml:space="preserve">ADAPTADOR HEMBRA DE 2" PVC                        </t>
  </si>
  <si>
    <t xml:space="preserve">ADAPTADOR HEMBRA PVC 1/2"                         </t>
  </si>
  <si>
    <t xml:space="preserve">ADHESIVO DE CONTACTO (GALÓN)                      </t>
  </si>
  <si>
    <t xml:space="preserve">ADHESIVO DE CONTACTO 7002 (CUB. 5 GL)             </t>
  </si>
  <si>
    <t xml:space="preserve">ADHESIVO DE CONTACTO 7065 (1/4 GL)                </t>
  </si>
  <si>
    <t xml:space="preserve">ADHESIVO DE CONTACTO 7065 (CUB. 4.5 GL)           </t>
  </si>
  <si>
    <t xml:space="preserve">ADHESIVO DE CONTACTO 7065 (CUB. 4.66 GL)          </t>
  </si>
  <si>
    <t xml:space="preserve">ADHESIVO DE CONTACTO 7080 (CUB. 5 GL)             </t>
  </si>
  <si>
    <t xml:space="preserve">ADHESIVO EPOXICO SIKA, KIT A/B                    </t>
  </si>
  <si>
    <t xml:space="preserve">ALAMBRE DE AMARRE                                 </t>
  </si>
  <si>
    <t xml:space="preserve">ALAMBRE DE COBRE THHN # 10                        </t>
  </si>
  <si>
    <t xml:space="preserve">ALAMBRE DE COBRE THHN # 12                        </t>
  </si>
  <si>
    <t xml:space="preserve">ALAMBRE DE COBRE THHN # 14                        </t>
  </si>
  <si>
    <t xml:space="preserve">ALAMBRE ESPIGADO (ROLLO 400 VRS)                  </t>
  </si>
  <si>
    <t xml:space="preserve">ALAMBRE GALVANIZADO                               </t>
  </si>
  <si>
    <t xml:space="preserve">ALAMBRE NEGRO LISO 16 1.5MM AMARRE                </t>
  </si>
  <si>
    <t xml:space="preserve">ALAMBRE TNM # 14-2                                </t>
  </si>
  <si>
    <t xml:space="preserve">ALCOHOL                                           </t>
  </si>
  <si>
    <t xml:space="preserve">ALICATE                                           </t>
  </si>
  <si>
    <t xml:space="preserve">ALMADANA DE 2 LIBRAS                              </t>
  </si>
  <si>
    <t xml:space="preserve">ALMADANA DE 3 LIBRAS                              </t>
  </si>
  <si>
    <t xml:space="preserve">ALMADANA DE 4 LIBRAS                              </t>
  </si>
  <si>
    <t xml:space="preserve">ANCLA PLASTICA 1/4 X 1 1/2                        </t>
  </si>
  <si>
    <t xml:space="preserve">ANCLA PLASTICA 3/8" X 2"                          </t>
  </si>
  <si>
    <t xml:space="preserve">ANCLA PLASTICA 7 MM X 1"                          </t>
  </si>
  <si>
    <t xml:space="preserve">ANCLA PLASTICA 9 MM X 1.5"                        </t>
  </si>
  <si>
    <t xml:space="preserve">ANCLA PLASTICA 9 MM X 2"                          </t>
  </si>
  <si>
    <t xml:space="preserve">ANCLA PLASTICA 9/32" X 1"                         </t>
  </si>
  <si>
    <t xml:space="preserve">ANDAMIO DE PASO, MARCO AZUL                       </t>
  </si>
  <si>
    <t xml:space="preserve">ANDAMIO STANDAR, MARCO                            </t>
  </si>
  <si>
    <t xml:space="preserve">ANGULO 1 X 1/4                                    </t>
  </si>
  <si>
    <t xml:space="preserve">ANGULO 1 X 1/8                                    </t>
  </si>
  <si>
    <t xml:space="preserve">ANGULO 1 X 3/16                                   </t>
  </si>
  <si>
    <t xml:space="preserve">ANGULO 1.5 X 1/8                                  </t>
  </si>
  <si>
    <t xml:space="preserve">ANGULO 1.5 X 3/16                                 </t>
  </si>
  <si>
    <t xml:space="preserve">LB                       </t>
  </si>
  <si>
    <t xml:space="preserve">BL                       </t>
  </si>
  <si>
    <t xml:space="preserve">U                        </t>
  </si>
  <si>
    <t xml:space="preserve">BOTE                     </t>
  </si>
  <si>
    <t xml:space="preserve">GL                       </t>
  </si>
  <si>
    <t xml:space="preserve">M                        </t>
  </si>
  <si>
    <t xml:space="preserve">ROLLO                    </t>
  </si>
  <si>
    <t xml:space="preserve">PZ                       </t>
  </si>
  <si>
    <t xml:space="preserve">PZ 6 M                   </t>
  </si>
  <si>
    <t>01</t>
  </si>
  <si>
    <t>03</t>
  </si>
  <si>
    <t>2018</t>
  </si>
  <si>
    <t>20</t>
  </si>
  <si>
    <t>10</t>
  </si>
  <si>
    <t>34</t>
  </si>
  <si>
    <t>2344</t>
  </si>
  <si>
    <t xml:space="preserve">Si deseas mas plantillas gratis visita </t>
  </si>
  <si>
    <t xml:space="preserve">Indicaciones: </t>
  </si>
  <si>
    <t xml:space="preserve"> 1)Esta plantilla tiene dos hojas: </t>
  </si>
  <si>
    <t>2)Debes ingresar la información en esta  pestaña para que la plantilla transforme y adecue el archivo a los requerimientos del Ministerio de Hacienda</t>
  </si>
  <si>
    <t xml:space="preserve">Cualquier duda sobre el uso de esta planilla puedes consultarlo en el siguiente sitio web </t>
  </si>
  <si>
    <t>https://www.contaportable.com/descargas/</t>
  </si>
  <si>
    <t xml:space="preserve">     a)F983: esta es la hoja que debes guardar como prn</t>
  </si>
  <si>
    <t xml:space="preserve">     b)Ingreso de informacion : Aqui debes ingresar tus datos tal y como los tienes en el inventario, para que aparezcan correctamente en la F983</t>
  </si>
  <si>
    <r>
      <t xml:space="preserve"> 3)Una vez ingresado todos los datos debes guardar </t>
    </r>
    <r>
      <rPr>
        <b/>
        <sz val="10"/>
        <rFont val="Arial"/>
        <family val="2"/>
      </rPr>
      <t xml:space="preserve">LA HOJA QUE DICE F983 </t>
    </r>
    <r>
      <rPr>
        <sz val="11"/>
        <color theme="1"/>
        <rFont val="Calibri"/>
        <family val="2"/>
        <scheme val="minor"/>
      </rPr>
      <t>como formato de prn (Texto delimitado por espacios)</t>
    </r>
  </si>
  <si>
    <t xml:space="preserve"> 4)Elimina los espacios en blanco en la hoja F983 o se guardaran como registros en blanco al momento de subirlo al DET fallará</t>
  </si>
  <si>
    <t xml:space="preserve"> 5)Elimina los encabezados de columna en la hoja "F983", sino se guardarán como un registro mas y al subiro al Det fallará</t>
  </si>
  <si>
    <t>Necesitas un software Contable gratis
Descargalo aquí</t>
  </si>
  <si>
    <t>Software de Planilla gratis
Descargalo aquí</t>
  </si>
  <si>
    <t>Program para imprimir constancias de renta Descargalo aquí</t>
  </si>
  <si>
    <t>Columna</t>
  </si>
  <si>
    <t>Nombre de Columna</t>
  </si>
  <si>
    <t>Tamaño</t>
  </si>
  <si>
    <t>Especificación</t>
  </si>
  <si>
    <t>A</t>
  </si>
  <si>
    <t>Descripción del bién</t>
  </si>
  <si>
    <t>En Mayusucula</t>
  </si>
  <si>
    <t>Sin Comillas</t>
  </si>
  <si>
    <t>B</t>
  </si>
  <si>
    <t>Unidad de médida</t>
  </si>
  <si>
    <t>C</t>
  </si>
  <si>
    <t>Total de unidades</t>
  </si>
  <si>
    <t>Sin Punto decimal</t>
  </si>
  <si>
    <t>Sin comas</t>
  </si>
  <si>
    <t>10 decimales</t>
  </si>
  <si>
    <t>D</t>
  </si>
  <si>
    <t>Costo Unitario Sin iva</t>
  </si>
  <si>
    <t>E</t>
  </si>
  <si>
    <t>Costo Total</t>
  </si>
  <si>
    <t>F</t>
  </si>
  <si>
    <t>Categoría del bien</t>
  </si>
  <si>
    <t>01 Producto terminado</t>
  </si>
  <si>
    <t>02 Productos en proceso</t>
  </si>
  <si>
    <t>03 Materia Prima</t>
  </si>
  <si>
    <t>04 Bien para</t>
  </si>
  <si>
    <t>la construccion</t>
  </si>
  <si>
    <t>G</t>
  </si>
  <si>
    <t>Referencia en Libros</t>
  </si>
  <si>
    <t>01- Costos</t>
  </si>
  <si>
    <t>02- Retaceos</t>
  </si>
  <si>
    <t>03- Compras Locales</t>
  </si>
  <si>
    <t>H</t>
  </si>
  <si>
    <t>Periodo</t>
  </si>
  <si>
    <t>Año del ejercicio</t>
  </si>
  <si>
    <t xml:space="preserve">Especificacion del Archivo </t>
  </si>
  <si>
    <t>https://www.contaportable.com/informe-de-inventario-de-productos-f-983/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</si>
</sst>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\-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  <charset val="1"/>
    </font>
    <font>
      <b/>
      <sz val="12"/>
      <color rgb="FFFF000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  <charset val="1"/>
    </font>
    <font>
      <b/>
      <sz val="12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0" fillId="0" borderId="0" xfId="0" quotePrefix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0" fillId="0" borderId="0" xfId="0"/>
    <xf numFmtId="49" fontId="0" fillId="0" borderId="0" xfId="0" applyNumberFormat="1"/>
    <xf numFmtId="44" fontId="0" fillId="0" borderId="0" xfId="1" applyFont="1"/>
    <xf numFmtId="1" fontId="0" fillId="0" borderId="0" xfId="0" applyNumberFormat="1"/>
    <xf numFmtId="0" fontId="0" fillId="0" borderId="0" xfId="0" applyNumberFormat="1"/>
    <xf numFmtId="164" fontId="0" fillId="2" borderId="0" xfId="2" applyNumberFormat="1" applyFont="1" applyFill="1" applyBorder="1" applyAlignment="1" applyProtection="1"/>
    <xf numFmtId="164" fontId="4" fillId="0" borderId="0" xfId="2" applyNumberFormat="1" applyFont="1" applyBorder="1" applyAlignment="1" applyProtection="1"/>
    <xf numFmtId="164" fontId="5" fillId="0" borderId="0" xfId="2" applyNumberFormat="1" applyFont="1" applyBorder="1" applyAlignment="1" applyProtection="1"/>
    <xf numFmtId="164" fontId="0" fillId="0" borderId="0" xfId="2" applyNumberFormat="1" applyFont="1" applyBorder="1" applyAlignment="1" applyProtection="1"/>
    <xf numFmtId="164" fontId="7" fillId="2" borderId="0" xfId="3" applyNumberFormat="1" applyFill="1" applyBorder="1" applyAlignment="1" applyProtection="1"/>
    <xf numFmtId="164" fontId="7" fillId="0" borderId="0" xfId="3" applyNumberFormat="1" applyBorder="1" applyAlignment="1" applyProtection="1"/>
    <xf numFmtId="164" fontId="8" fillId="3" borderId="0" xfId="2" applyNumberFormat="1" applyFont="1" applyFill="1" applyBorder="1" applyAlignment="1" applyProtection="1">
      <alignment horizontal="center" vertical="center" wrapText="1"/>
    </xf>
    <xf numFmtId="164" fontId="8" fillId="4" borderId="0" xfId="2" applyNumberFormat="1" applyFont="1" applyFill="1" applyBorder="1" applyAlignment="1" applyProtection="1">
      <alignment horizontal="center" vertical="center" wrapText="1"/>
    </xf>
    <xf numFmtId="164" fontId="9" fillId="5" borderId="0" xfId="2" applyNumberFormat="1" applyFont="1" applyFill="1" applyBorder="1" applyAlignment="1" applyProtection="1">
      <alignment horizontal="center" vertical="center" wrapText="1"/>
    </xf>
    <xf numFmtId="0" fontId="10" fillId="6" borderId="0" xfId="0" applyFont="1" applyFill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0" fillId="6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6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3" applyAlignment="1" applyProtection="1"/>
  </cellXfs>
  <cellStyles count="4">
    <cellStyle name="Hipervínculo" xfId="3" builtinId="8"/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aportable.com/descargas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contaportable.com/descargas/" TargetMode="External"/><Relationship Id="rId1" Type="http://schemas.openxmlformats.org/officeDocument/2006/relationships/hyperlink" Target="https://www.contaportable.com/descargas/" TargetMode="External"/><Relationship Id="rId6" Type="http://schemas.openxmlformats.org/officeDocument/2006/relationships/vmlDrawing" Target="../drawings/vmlDrawing1.vml"/><Relationship Id="rId5" Type="http://schemas.openxmlformats.org/officeDocument/2006/relationships/hyperlink" Target="https://www.contaportable.com/informe-de-inventario-de-productos-f-983/" TargetMode="External"/><Relationship Id="rId4" Type="http://schemas.openxmlformats.org/officeDocument/2006/relationships/hyperlink" Target="https://www.contaportable.com/descarga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aportable.com/descargas/" TargetMode="External"/><Relationship Id="rId2" Type="http://schemas.openxmlformats.org/officeDocument/2006/relationships/hyperlink" Target="https://www.contaportable.com/descargas/" TargetMode="External"/><Relationship Id="rId1" Type="http://schemas.openxmlformats.org/officeDocument/2006/relationships/hyperlink" Target="https://www.contaportable.com/descargas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workbookViewId="0"/>
  </sheetViews>
  <sheetFormatPr baseColWidth="10" defaultRowHeight="15"/>
  <cols>
    <col min="1" max="1" width="50.7109375" customWidth="1"/>
    <col min="2" max="2" width="25.7109375" style="10" customWidth="1"/>
    <col min="3" max="3" width="22.7109375" customWidth="1"/>
    <col min="4" max="5" width="24.7109375" customWidth="1"/>
    <col min="6" max="7" width="2.7109375" customWidth="1"/>
    <col min="8" max="8" width="4.7109375" customWidth="1"/>
  </cols>
  <sheetData>
    <row r="1" spans="1:8">
      <c r="A1" s="6" t="s">
        <v>0</v>
      </c>
      <c r="B1" s="10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>
      <c r="A2" t="str">
        <f>MID(UPPER('Ingreso de la información'!A20),1,50)</f>
        <v xml:space="preserve">ABONO 15-15-15(S) 220 LBS                         </v>
      </c>
      <c r="B2" s="10" t="str">
        <f>MID('Ingreso de la información'!B20,1,25)</f>
        <v xml:space="preserve">LB                       </v>
      </c>
      <c r="C2" s="9">
        <f>ROUND('Ingreso de la información'!C20*10000000000,10)</f>
        <v>100000000000</v>
      </c>
      <c r="D2" s="9">
        <f>ROUND('Ingreso de la información'!D20*10000000000,10)</f>
        <v>45000000000</v>
      </c>
      <c r="E2" s="9">
        <f>ROUND('Ingreso de la información'!E20*10000000000,10)</f>
        <v>450000000000</v>
      </c>
      <c r="F2" s="10" t="str">
        <f>MID('Ingreso de la información'!F20,1,2)</f>
        <v>01</v>
      </c>
      <c r="G2" s="10" t="str">
        <f>MID('Ingreso de la información'!G20,1,2)</f>
        <v>03</v>
      </c>
      <c r="H2" s="10" t="str">
        <f>MID('Ingreso de la información'!H20,1,4)</f>
        <v>2018</v>
      </c>
    </row>
    <row r="3" spans="1:8">
      <c r="A3" s="6" t="str">
        <f>MID(UPPER('Ingreso de la información'!A21),1,50)</f>
        <v xml:space="preserve">ABONO 18-46-0(S) 100 LBS                          </v>
      </c>
      <c r="B3" s="10" t="str">
        <f>MID('Ingreso de la información'!B21,1,25)</f>
        <v xml:space="preserve">LB                       </v>
      </c>
      <c r="C3" s="9">
        <f>ROUND('Ingreso de la información'!C21*10000000000,10)</f>
        <v>40000000000</v>
      </c>
      <c r="D3" s="9">
        <f>ROUND('Ingreso de la información'!D21*10000000000,10)</f>
        <v>21600000000</v>
      </c>
      <c r="E3" s="9">
        <f>ROUND('Ingreso de la información'!E21*10000000000,10)</f>
        <v>86400000000</v>
      </c>
      <c r="F3" s="10" t="str">
        <f>MID('Ingreso de la información'!F21,1,2)</f>
        <v>01</v>
      </c>
      <c r="G3" s="10" t="str">
        <f>MID('Ingreso de la información'!G21,1,2)</f>
        <v>03</v>
      </c>
      <c r="H3" s="10" t="str">
        <f>MID('Ingreso de la información'!H21,1,4)</f>
        <v>2018</v>
      </c>
    </row>
    <row r="4" spans="1:8">
      <c r="A4" s="6" t="str">
        <f>MID(UPPER('Ingreso de la información'!A22),1,50)</f>
        <v xml:space="preserve">ABONO UNIVERSAL AZUL (5 LBS)                      </v>
      </c>
      <c r="B4" s="10" t="str">
        <f>MID('Ingreso de la información'!B22,1,25)</f>
        <v xml:space="preserve">BL                       </v>
      </c>
      <c r="C4" s="9">
        <f>ROUND('Ingreso de la información'!C22*10000000000,10)</f>
        <v>40000000000</v>
      </c>
      <c r="D4" s="9">
        <f>ROUND('Ingreso de la información'!D22*10000000000,10)</f>
        <v>194800000000</v>
      </c>
      <c r="E4" s="9">
        <f>ROUND('Ingreso de la información'!E22*10000000000,10)</f>
        <v>779200000000</v>
      </c>
      <c r="F4" s="10" t="str">
        <f>MID('Ingreso de la información'!F22,1,2)</f>
        <v>01</v>
      </c>
      <c r="G4" s="10" t="str">
        <f>MID('Ingreso de la información'!G22,1,2)</f>
        <v>03</v>
      </c>
      <c r="H4" s="10" t="str">
        <f>MID('Ingreso de la información'!H22,1,4)</f>
        <v>2018</v>
      </c>
    </row>
    <row r="5" spans="1:8">
      <c r="A5" s="6" t="str">
        <f>MID(UPPER('Ingreso de la información'!A23),1,50)</f>
        <v xml:space="preserve">ABRAZADERA 4 PLG                                  </v>
      </c>
      <c r="B5" s="10" t="str">
        <f>MID('Ingreso de la información'!B23,1,25)</f>
        <v xml:space="preserve">U                        </v>
      </c>
      <c r="C5" s="9">
        <f>ROUND('Ingreso de la información'!C23*10000000000,10)</f>
        <v>40000000000</v>
      </c>
      <c r="D5" s="9">
        <f>ROUND('Ingreso de la información'!D23*10000000000,10)</f>
        <v>88400000000</v>
      </c>
      <c r="E5" s="9">
        <f>ROUND('Ingreso de la información'!E23*10000000000,10)</f>
        <v>353600000000</v>
      </c>
      <c r="F5" s="10" t="str">
        <f>MID('Ingreso de la información'!F23,1,2)</f>
        <v>01</v>
      </c>
      <c r="G5" s="10" t="str">
        <f>MID('Ingreso de la información'!G23,1,2)</f>
        <v>03</v>
      </c>
      <c r="H5" s="10" t="str">
        <f>MID('Ingreso de la información'!H23,1,4)</f>
        <v>2018</v>
      </c>
    </row>
    <row r="6" spans="1:8">
      <c r="A6" s="6" t="str">
        <f>MID(UPPER('Ingreso de la información'!A24),1,50)</f>
        <v xml:space="preserve">ABRAZADERA INOX. 3PLG                             </v>
      </c>
      <c r="B6" s="10" t="str">
        <f>MID('Ingreso de la información'!B24,1,25)</f>
        <v xml:space="preserve">U                        </v>
      </c>
      <c r="C6" s="9">
        <f>ROUND('Ingreso de la información'!C24*10000000000,10)</f>
        <v>40000000000</v>
      </c>
      <c r="D6" s="9">
        <f>ROUND('Ingreso de la información'!D24*10000000000,10)</f>
        <v>74800000000</v>
      </c>
      <c r="E6" s="9">
        <f>ROUND('Ingreso de la información'!E24*10000000000,10)</f>
        <v>299200000000</v>
      </c>
      <c r="F6" s="10" t="str">
        <f>MID('Ingreso de la información'!F24,1,2)</f>
        <v>01</v>
      </c>
      <c r="G6" s="10" t="str">
        <f>MID('Ingreso de la información'!G24,1,2)</f>
        <v>03</v>
      </c>
      <c r="H6" s="10" t="str">
        <f>MID('Ingreso de la información'!H24,1,4)</f>
        <v>2018</v>
      </c>
    </row>
    <row r="7" spans="1:8">
      <c r="A7" s="6" t="str">
        <f>MID(UPPER('Ingreso de la información'!A25),1,50)</f>
        <v xml:space="preserve">ABRAZADERA S/F 2 3/4                              </v>
      </c>
      <c r="B7" s="10" t="str">
        <f>MID('Ingreso de la información'!B25,1,25)</f>
        <v xml:space="preserve">U                        </v>
      </c>
      <c r="C7" s="9">
        <f>ROUND('Ingreso de la información'!C25*10000000000,10)</f>
        <v>40000000000</v>
      </c>
      <c r="D7" s="9">
        <f>ROUND('Ingreso de la información'!D25*10000000000,10)</f>
        <v>36800000000</v>
      </c>
      <c r="E7" s="9">
        <f>ROUND('Ingreso de la información'!E25*10000000000,10)</f>
        <v>147200000000</v>
      </c>
      <c r="F7" s="10" t="str">
        <f>MID('Ingreso de la información'!F25,1,2)</f>
        <v>01</v>
      </c>
      <c r="G7" s="10" t="str">
        <f>MID('Ingreso de la información'!G25,1,2)</f>
        <v>03</v>
      </c>
      <c r="H7" s="10" t="str">
        <f>MID('Ingreso de la información'!H25,1,4)</f>
        <v>2018</v>
      </c>
    </row>
    <row r="8" spans="1:8">
      <c r="A8" s="6" t="str">
        <f>MID(UPPER('Ingreso de la información'!A26),1,50)</f>
        <v xml:space="preserve">ACANALADOR MANUAL                                 </v>
      </c>
      <c r="B8" s="10" t="str">
        <f>MID('Ingreso de la información'!B26,1,25)</f>
        <v xml:space="preserve">U                        </v>
      </c>
      <c r="C8" s="9">
        <f>ROUND('Ingreso de la información'!C26*10000000000,10)</f>
        <v>40000000000</v>
      </c>
      <c r="D8" s="9">
        <f>ROUND('Ingreso de la información'!D26*10000000000,10)</f>
        <v>22400000000</v>
      </c>
      <c r="E8" s="9">
        <f>ROUND('Ingreso de la información'!E26*10000000000,10)</f>
        <v>89600000000</v>
      </c>
      <c r="F8" s="10" t="str">
        <f>MID('Ingreso de la información'!F26,1,2)</f>
        <v>01</v>
      </c>
      <c r="G8" s="10" t="str">
        <f>MID('Ingreso de la información'!G26,1,2)</f>
        <v>03</v>
      </c>
      <c r="H8" s="10" t="str">
        <f>MID('Ingreso de la información'!H26,1,4)</f>
        <v>2018</v>
      </c>
    </row>
    <row r="9" spans="1:8">
      <c r="A9" s="6" t="str">
        <f>MID(UPPER('Ingreso de la información'!A27),1,50)</f>
        <v xml:space="preserve">ACEITE 2 TIEMPOS TRUPER                           </v>
      </c>
      <c r="B9" s="10" t="str">
        <f>MID('Ingreso de la información'!B27,1,25)</f>
        <v xml:space="preserve">BOTE                     </v>
      </c>
      <c r="C9" s="9">
        <f>ROUND('Ingreso de la información'!C27*10000000000,10)</f>
        <v>40000000000</v>
      </c>
      <c r="D9" s="9">
        <f>ROUND('Ingreso de la información'!D27*10000000000,10)</f>
        <v>22300000000</v>
      </c>
      <c r="E9" s="9">
        <f>ROUND('Ingreso de la información'!E27*10000000000,10)</f>
        <v>89200000000</v>
      </c>
      <c r="F9" s="10" t="str">
        <f>MID('Ingreso de la información'!F27,1,2)</f>
        <v>01</v>
      </c>
      <c r="G9" s="10" t="str">
        <f>MID('Ingreso de la información'!G27,1,2)</f>
        <v>03</v>
      </c>
      <c r="H9" s="10" t="str">
        <f>MID('Ingreso de la información'!H27,1,4)</f>
        <v>2018</v>
      </c>
    </row>
    <row r="10" spans="1:8">
      <c r="A10" s="6" t="str">
        <f>MID(UPPER('Ingreso de la información'!A28),1,50)</f>
        <v xml:space="preserve">ACEITE 3 EN 1                                     </v>
      </c>
      <c r="B10" s="10" t="str">
        <f>MID('Ingreso de la información'!B28,1,25)</f>
        <v xml:space="preserve">BOTE                     </v>
      </c>
      <c r="C10" s="9">
        <f>ROUND('Ingreso de la información'!C28*10000000000,10)</f>
        <v>40000000000</v>
      </c>
      <c r="D10" s="9">
        <f>ROUND('Ingreso de la información'!D28*10000000000,10)</f>
        <v>46000000000</v>
      </c>
      <c r="E10" s="9">
        <f>ROUND('Ingreso de la información'!E28*10000000000,10)</f>
        <v>184000000000</v>
      </c>
      <c r="F10" s="10" t="str">
        <f>MID('Ingreso de la información'!F28,1,2)</f>
        <v>01</v>
      </c>
      <c r="G10" s="10" t="str">
        <f>MID('Ingreso de la información'!G28,1,2)</f>
        <v>03</v>
      </c>
      <c r="H10" s="10" t="str">
        <f>MID('Ingreso de la información'!H28,1,4)</f>
        <v>2018</v>
      </c>
    </row>
    <row r="11" spans="1:8">
      <c r="A11" s="6" t="str">
        <f>MID(UPPER('Ingreso de la información'!A29),1,50)</f>
        <v xml:space="preserve">ACEITE W40                                        </v>
      </c>
      <c r="B11" s="10" t="str">
        <f>MID('Ingreso de la información'!B29,1,25)</f>
        <v xml:space="preserve">GL                       </v>
      </c>
      <c r="C11" s="9">
        <f>ROUND('Ingreso de la información'!C29*10000000000,10)</f>
        <v>40000000000</v>
      </c>
      <c r="D11" s="9">
        <f>ROUND('Ingreso de la información'!D29*10000000000,10)</f>
        <v>46000000000</v>
      </c>
      <c r="E11" s="9">
        <f>ROUND('Ingreso de la información'!E29*10000000000,10)</f>
        <v>184000000000</v>
      </c>
      <c r="F11" s="10" t="str">
        <f>MID('Ingreso de la información'!F29,1,2)</f>
        <v>01</v>
      </c>
      <c r="G11" s="10" t="str">
        <f>MID('Ingreso de la información'!G29,1,2)</f>
        <v>03</v>
      </c>
      <c r="H11" s="10" t="str">
        <f>MID('Ingreso de la información'!H29,1,4)</f>
        <v>2018</v>
      </c>
    </row>
    <row r="12" spans="1:8">
      <c r="A12" s="6" t="str">
        <f>MID(UPPER('Ingreso de la información'!A30),1,50)</f>
        <v xml:space="preserve">ACETONA                                           </v>
      </c>
      <c r="B12" s="10" t="str">
        <f>MID('Ingreso de la información'!B30,1,25)</f>
        <v xml:space="preserve">GL                       </v>
      </c>
      <c r="C12" s="9">
        <f>ROUND('Ingreso de la información'!C30*10000000000,10)</f>
        <v>40000000000</v>
      </c>
      <c r="D12" s="9">
        <f>ROUND('Ingreso de la información'!D30*10000000000,10)</f>
        <v>8000000000</v>
      </c>
      <c r="E12" s="9">
        <f>ROUND('Ingreso de la información'!E30*10000000000,10)</f>
        <v>32000000000</v>
      </c>
      <c r="F12" s="10" t="str">
        <f>MID('Ingreso de la información'!F30,1,2)</f>
        <v>01</v>
      </c>
      <c r="G12" s="10" t="str">
        <f>MID('Ingreso de la información'!G30,1,2)</f>
        <v>03</v>
      </c>
      <c r="H12" s="10" t="str">
        <f>MID('Ingreso de la información'!H30,1,4)</f>
        <v>2018</v>
      </c>
    </row>
    <row r="13" spans="1:8">
      <c r="A13" s="6" t="str">
        <f>MID(UPPER('Ingreso de la información'!A31),1,50)</f>
        <v xml:space="preserve">ADAPTADOR HEMBRA DE 2" PVC                        </v>
      </c>
      <c r="B13" s="10" t="str">
        <f>MID('Ingreso de la información'!B31,1,25)</f>
        <v xml:space="preserve">U                        </v>
      </c>
      <c r="C13" s="9">
        <f>ROUND('Ingreso de la información'!C31*10000000000,10)</f>
        <v>40000000000</v>
      </c>
      <c r="D13" s="9">
        <f>ROUND('Ingreso de la información'!D31*10000000000,10)</f>
        <v>36800000000</v>
      </c>
      <c r="E13" s="9">
        <f>ROUND('Ingreso de la información'!E31*10000000000,10)</f>
        <v>147200000000</v>
      </c>
      <c r="F13" s="10" t="str">
        <f>MID('Ingreso de la información'!F31,1,2)</f>
        <v>01</v>
      </c>
      <c r="G13" s="10" t="str">
        <f>MID('Ingreso de la información'!G31,1,2)</f>
        <v>03</v>
      </c>
      <c r="H13" s="10" t="str">
        <f>MID('Ingreso de la información'!H31,1,4)</f>
        <v>2018</v>
      </c>
    </row>
    <row r="14" spans="1:8">
      <c r="A14" s="6" t="str">
        <f>MID(UPPER('Ingreso de la información'!A32),1,50)</f>
        <v xml:space="preserve">ADAPTADOR HEMBRA PVC 1/2"                         </v>
      </c>
      <c r="B14" s="10" t="str">
        <f>MID('Ingreso de la información'!B32,1,25)</f>
        <v xml:space="preserve">U                        </v>
      </c>
      <c r="C14" s="9">
        <f>ROUND('Ingreso de la información'!C32*10000000000,10)</f>
        <v>40000000000</v>
      </c>
      <c r="D14" s="9">
        <f>ROUND('Ingreso de la información'!D32*10000000000,10)</f>
        <v>4400000000</v>
      </c>
      <c r="E14" s="9">
        <f>ROUND('Ingreso de la información'!E32*10000000000,10)</f>
        <v>17600000000</v>
      </c>
      <c r="F14" s="10" t="str">
        <f>MID('Ingreso de la información'!F32,1,2)</f>
        <v>01</v>
      </c>
      <c r="G14" s="10" t="str">
        <f>MID('Ingreso de la información'!G32,1,2)</f>
        <v>03</v>
      </c>
      <c r="H14" s="10" t="str">
        <f>MID('Ingreso de la información'!H32,1,4)</f>
        <v>2018</v>
      </c>
    </row>
    <row r="15" spans="1:8">
      <c r="A15" s="6" t="str">
        <f>MID(UPPER('Ingreso de la información'!A33),1,50)</f>
        <v xml:space="preserve">ADHESIVO DE CONTACTO (GALÓN)                      </v>
      </c>
      <c r="B15" s="10" t="str">
        <f>MID('Ingreso de la información'!B33,1,25)</f>
        <v xml:space="preserve">GL                       </v>
      </c>
      <c r="C15" s="9">
        <f>ROUND('Ingreso de la información'!C33*10000000000,10)</f>
        <v>328000000000</v>
      </c>
      <c r="D15" s="9">
        <f>ROUND('Ingreso de la información'!D33*10000000000,10)</f>
        <v>34500000000</v>
      </c>
      <c r="E15" s="9">
        <f>ROUND('Ingreso de la información'!E33*10000000000,10)</f>
        <v>1131600000000</v>
      </c>
      <c r="F15" s="10" t="str">
        <f>MID('Ingreso de la información'!F33,1,2)</f>
        <v>01</v>
      </c>
      <c r="G15" s="10" t="str">
        <f>MID('Ingreso de la información'!G33,1,2)</f>
        <v>03</v>
      </c>
      <c r="H15" s="10" t="str">
        <f>MID('Ingreso de la información'!H33,1,4)</f>
        <v>2018</v>
      </c>
    </row>
    <row r="16" spans="1:8">
      <c r="A16" s="6" t="str">
        <f>MID(UPPER('Ingreso de la información'!A34),1,50)</f>
        <v xml:space="preserve">ADHESIVO DE CONTACTO 7002 (CUB. 5 GL)             </v>
      </c>
      <c r="B16" s="10" t="str">
        <f>MID('Ingreso de la información'!B34,1,25)</f>
        <v xml:space="preserve">U                        </v>
      </c>
      <c r="C16" s="9">
        <f>ROUND('Ingreso de la información'!C34*10000000000,10)</f>
        <v>640000000000</v>
      </c>
      <c r="D16" s="9">
        <f>ROUND('Ingreso de la información'!D34*10000000000,10)</f>
        <v>24500000000</v>
      </c>
      <c r="E16" s="9">
        <f>ROUND('Ingreso de la información'!E34*10000000000,10)</f>
        <v>1568000000000</v>
      </c>
      <c r="F16" s="10" t="str">
        <f>MID('Ingreso de la información'!F34,1,2)</f>
        <v>01</v>
      </c>
      <c r="G16" s="10" t="str">
        <f>MID('Ingreso de la información'!G34,1,2)</f>
        <v>03</v>
      </c>
      <c r="H16" s="10" t="str">
        <f>MID('Ingreso de la información'!H34,1,4)</f>
        <v>2018</v>
      </c>
    </row>
    <row r="17" spans="1:8">
      <c r="A17" s="6" t="str">
        <f>MID(UPPER('Ingreso de la información'!A35),1,50)</f>
        <v xml:space="preserve">ADHESIVO DE CONTACTO 7065 (1/4 GL)                </v>
      </c>
      <c r="B17" s="10" t="str">
        <f>MID('Ingreso de la información'!B35,1,25)</f>
        <v xml:space="preserve">GL                       </v>
      </c>
      <c r="C17" s="9">
        <f>ROUND('Ingreso de la información'!C35*10000000000,10)</f>
        <v>40000000000</v>
      </c>
      <c r="D17" s="9">
        <f>ROUND('Ingreso de la información'!D35*10000000000,10)</f>
        <v>26800000000</v>
      </c>
      <c r="E17" s="9">
        <f>ROUND('Ingreso de la información'!E35*10000000000,10)</f>
        <v>107200000000</v>
      </c>
      <c r="F17" s="10" t="str">
        <f>MID('Ingreso de la información'!F35,1,2)</f>
        <v>01</v>
      </c>
      <c r="G17" s="10" t="str">
        <f>MID('Ingreso de la información'!G35,1,2)</f>
        <v>03</v>
      </c>
      <c r="H17" s="10" t="str">
        <f>MID('Ingreso de la información'!H35,1,4)</f>
        <v>2018</v>
      </c>
    </row>
    <row r="18" spans="1:8">
      <c r="A18" s="6" t="str">
        <f>MID(UPPER('Ingreso de la información'!A36),1,50)</f>
        <v xml:space="preserve">ADHESIVO DE CONTACTO 7065 (CUB. 4.5 GL)           </v>
      </c>
      <c r="B18" s="10" t="str">
        <f>MID('Ingreso de la información'!B36,1,25)</f>
        <v xml:space="preserve">GL                       </v>
      </c>
      <c r="C18" s="9">
        <f>ROUND('Ingreso de la información'!C36*10000000000,10)</f>
        <v>40000000000</v>
      </c>
      <c r="D18" s="9">
        <f>ROUND('Ingreso de la información'!D36*10000000000,10)</f>
        <v>48700000000</v>
      </c>
      <c r="E18" s="9">
        <f>ROUND('Ingreso de la información'!E36*10000000000,10)</f>
        <v>194800000000</v>
      </c>
      <c r="F18" s="10" t="str">
        <f>MID('Ingreso de la información'!F36,1,2)</f>
        <v>01</v>
      </c>
      <c r="G18" s="10" t="str">
        <f>MID('Ingreso de la información'!G36,1,2)</f>
        <v>03</v>
      </c>
      <c r="H18" s="10" t="str">
        <f>MID('Ingreso de la información'!H36,1,4)</f>
        <v>2018</v>
      </c>
    </row>
    <row r="19" spans="1:8">
      <c r="A19" s="6" t="str">
        <f>MID(UPPER('Ingreso de la información'!A37),1,50)</f>
        <v xml:space="preserve">ADHESIVO DE CONTACTO 7065 (CUB. 4.66 GL)          </v>
      </c>
      <c r="B19" s="10" t="str">
        <f>MID('Ingreso de la información'!B37,1,25)</f>
        <v xml:space="preserve">GL                       </v>
      </c>
      <c r="C19" s="9">
        <f>ROUND('Ingreso de la información'!C37*10000000000,10)</f>
        <v>200000000000</v>
      </c>
      <c r="D19" s="9">
        <f>ROUND('Ingreso de la información'!D37*10000000000,10)</f>
        <v>45600000000</v>
      </c>
      <c r="E19" s="9">
        <f>ROUND('Ingreso de la información'!E37*10000000000,10)</f>
        <v>912000000000</v>
      </c>
      <c r="F19" s="10" t="str">
        <f>MID('Ingreso de la información'!F37,1,2)</f>
        <v>01</v>
      </c>
      <c r="G19" s="10" t="str">
        <f>MID('Ingreso de la información'!G37,1,2)</f>
        <v>03</v>
      </c>
      <c r="H19" s="10" t="str">
        <f>MID('Ingreso de la información'!H37,1,4)</f>
        <v>2018</v>
      </c>
    </row>
    <row r="20" spans="1:8">
      <c r="A20" s="6" t="str">
        <f>MID(UPPER('Ingreso de la información'!A38),1,50)</f>
        <v xml:space="preserve">ADHESIVO DE CONTACTO 7080 (CUB. 5 GL)             </v>
      </c>
      <c r="B20" s="10" t="str">
        <f>MID('Ingreso de la información'!B38,1,25)</f>
        <v xml:space="preserve">GL                       </v>
      </c>
      <c r="C20" s="9">
        <f>ROUND('Ingreso de la información'!C38*10000000000,10)</f>
        <v>17650000000000</v>
      </c>
      <c r="D20" s="9">
        <f>ROUND('Ingreso de la información'!D38*10000000000,10)</f>
        <v>23000000000</v>
      </c>
      <c r="E20" s="9">
        <f>ROUND('Ingreso de la información'!E38*10000000000,10)</f>
        <v>40595000000000</v>
      </c>
      <c r="F20" s="10" t="str">
        <f>MID('Ingreso de la información'!F38,1,2)</f>
        <v>01</v>
      </c>
      <c r="G20" s="10" t="str">
        <f>MID('Ingreso de la información'!G38,1,2)</f>
        <v>03</v>
      </c>
      <c r="H20" s="10" t="str">
        <f>MID('Ingreso de la información'!H38,1,4)</f>
        <v>2018</v>
      </c>
    </row>
    <row r="21" spans="1:8">
      <c r="A21" s="6" t="str">
        <f>MID(UPPER('Ingreso de la información'!A39),1,50)</f>
        <v xml:space="preserve">ADHESIVO EPOXICO SIKA, KIT A/B                    </v>
      </c>
      <c r="B21" s="10" t="str">
        <f>MID('Ingreso de la información'!B39,1,25)</f>
        <v xml:space="preserve">GL                       </v>
      </c>
      <c r="C21" s="9">
        <f>ROUND('Ingreso de la información'!C39*10000000000,10)</f>
        <v>40000000000</v>
      </c>
      <c r="D21" s="9">
        <f>ROUND('Ingreso de la información'!D39*10000000000,10)</f>
        <v>56700000000</v>
      </c>
      <c r="E21" s="9">
        <f>ROUND('Ingreso de la información'!E39*10000000000,10)</f>
        <v>226800000000</v>
      </c>
      <c r="F21" s="10" t="str">
        <f>MID('Ingreso de la información'!F39,1,2)</f>
        <v>01</v>
      </c>
      <c r="G21" s="10" t="str">
        <f>MID('Ingreso de la información'!G39,1,2)</f>
        <v>03</v>
      </c>
      <c r="H21" s="10" t="str">
        <f>MID('Ingreso de la información'!H39,1,4)</f>
        <v>2018</v>
      </c>
    </row>
    <row r="22" spans="1:8">
      <c r="A22" s="6" t="str">
        <f>MID(UPPER('Ingreso de la información'!A40),1,50)</f>
        <v xml:space="preserve">ALAMBRE DE AMARRE                                 </v>
      </c>
      <c r="B22" s="10" t="str">
        <f>MID('Ingreso de la información'!B40,1,25)</f>
        <v xml:space="preserve">LB                       </v>
      </c>
      <c r="C22" s="9">
        <f>ROUND('Ingreso de la información'!C40*10000000000,10)</f>
        <v>2260000000000</v>
      </c>
      <c r="D22" s="9">
        <f>ROUND('Ingreso de la información'!D40*10000000000,10)</f>
        <v>13400000000</v>
      </c>
      <c r="E22" s="9">
        <f>ROUND('Ingreso de la información'!E40*10000000000,10)</f>
        <v>3028400000000</v>
      </c>
      <c r="F22" s="10" t="str">
        <f>MID('Ingreso de la información'!F40,1,2)</f>
        <v>01</v>
      </c>
      <c r="G22" s="10" t="str">
        <f>MID('Ingreso de la información'!G40,1,2)</f>
        <v>03</v>
      </c>
      <c r="H22" s="10" t="str">
        <f>MID('Ingreso de la información'!H40,1,4)</f>
        <v>2018</v>
      </c>
    </row>
    <row r="23" spans="1:8">
      <c r="A23" s="6" t="str">
        <f>MID(UPPER('Ingreso de la información'!A41),1,50)</f>
        <v xml:space="preserve">ALAMBRE DE COBRE THHN # 10                        </v>
      </c>
      <c r="B23" s="10" t="str">
        <f>MID('Ingreso de la información'!B41,1,25)</f>
        <v xml:space="preserve">M                        </v>
      </c>
      <c r="C23" s="9">
        <f>ROUND('Ingreso de la información'!C41*10000000000,10)</f>
        <v>60000000000</v>
      </c>
      <c r="D23" s="9">
        <f>ROUND('Ingreso de la información'!D41*10000000000,10)</f>
        <v>180000000000</v>
      </c>
      <c r="E23" s="9">
        <f>ROUND('Ingreso de la información'!E41*10000000000,10)</f>
        <v>1080000000000</v>
      </c>
      <c r="F23" s="10" t="str">
        <f>MID('Ingreso de la información'!F41,1,2)</f>
        <v>01</v>
      </c>
      <c r="G23" s="10" t="str">
        <f>MID('Ingreso de la información'!G41,1,2)</f>
        <v>03</v>
      </c>
      <c r="H23" s="10" t="str">
        <f>MID('Ingreso de la información'!H41,1,4)</f>
        <v>2018</v>
      </c>
    </row>
    <row r="24" spans="1:8">
      <c r="A24" s="6" t="str">
        <f>MID(UPPER('Ingreso de la información'!A42),1,50)</f>
        <v xml:space="preserve">ALAMBRE DE COBRE THHN # 12                        </v>
      </c>
      <c r="B24" s="10" t="str">
        <f>MID('Ingreso de la información'!B42,1,25)</f>
        <v xml:space="preserve">M                        </v>
      </c>
      <c r="C24" s="9">
        <f>ROUND('Ingreso de la información'!C42*10000000000,10)</f>
        <v>60000000000</v>
      </c>
      <c r="D24" s="9">
        <f>ROUND('Ingreso de la información'!D42*10000000000,10)</f>
        <v>22200000000</v>
      </c>
      <c r="E24" s="9">
        <f>ROUND('Ingreso de la información'!E42*10000000000,10)</f>
        <v>133200000000</v>
      </c>
      <c r="F24" s="10" t="str">
        <f>MID('Ingreso de la información'!F42,1,2)</f>
        <v>01</v>
      </c>
      <c r="G24" s="10" t="str">
        <f>MID('Ingreso de la información'!G42,1,2)</f>
        <v>03</v>
      </c>
      <c r="H24" s="10" t="str">
        <f>MID('Ingreso de la información'!H42,1,4)</f>
        <v>2018</v>
      </c>
    </row>
    <row r="25" spans="1:8">
      <c r="A25" s="6" t="str">
        <f>MID(UPPER('Ingreso de la información'!A43),1,50)</f>
        <v xml:space="preserve">ALAMBRE DE COBRE THHN # 14                        </v>
      </c>
      <c r="B25" s="10" t="str">
        <f>MID('Ingreso de la información'!B43,1,25)</f>
        <v xml:space="preserve">M                        </v>
      </c>
      <c r="C25" s="9">
        <f>ROUND('Ingreso de la información'!C43*10000000000,10)</f>
        <v>60000000000</v>
      </c>
      <c r="D25" s="9">
        <f>ROUND('Ingreso de la información'!D43*10000000000,10)</f>
        <v>120000000000</v>
      </c>
      <c r="E25" s="9">
        <f>ROUND('Ingreso de la información'!E43*10000000000,10)</f>
        <v>720000000000</v>
      </c>
      <c r="F25" s="10" t="str">
        <f>MID('Ingreso de la información'!F43,1,2)</f>
        <v>01</v>
      </c>
      <c r="G25" s="10" t="str">
        <f>MID('Ingreso de la información'!G43,1,2)</f>
        <v>03</v>
      </c>
      <c r="H25" s="10" t="str">
        <f>MID('Ingreso de la información'!H43,1,4)</f>
        <v>2018</v>
      </c>
    </row>
    <row r="26" spans="1:8">
      <c r="A26" s="6" t="str">
        <f>MID(UPPER('Ingreso de la información'!A44),1,50)</f>
        <v xml:space="preserve">ALAMBRE ESPIGADO (ROLLO 400 VRS)                  </v>
      </c>
      <c r="B26" s="10" t="str">
        <f>MID('Ingreso de la información'!B44,1,25)</f>
        <v xml:space="preserve">ROLLO                    </v>
      </c>
      <c r="C26" s="9">
        <f>ROUND('Ingreso de la información'!C44*10000000000,10)</f>
        <v>400000000000</v>
      </c>
      <c r="D26" s="9">
        <f>ROUND('Ingreso de la información'!D44*10000000000,10)</f>
        <v>12300000000</v>
      </c>
      <c r="E26" s="9">
        <f>ROUND('Ingreso de la información'!E44*10000000000,10)</f>
        <v>492000000000</v>
      </c>
      <c r="F26" s="10" t="str">
        <f>MID('Ingreso de la información'!F44,1,2)</f>
        <v>01</v>
      </c>
      <c r="G26" s="10" t="str">
        <f>MID('Ingreso de la información'!G44,1,2)</f>
        <v>03</v>
      </c>
      <c r="H26" s="10" t="str">
        <f>MID('Ingreso de la información'!H44,1,4)</f>
        <v>2018</v>
      </c>
    </row>
    <row r="27" spans="1:8">
      <c r="A27" s="6" t="str">
        <f>MID(UPPER('Ingreso de la información'!A45),1,50)</f>
        <v xml:space="preserve">ALAMBRE GALVANIZADO                               </v>
      </c>
      <c r="B27" s="10" t="str">
        <f>MID('Ingreso de la información'!B45,1,25)</f>
        <v xml:space="preserve">LB                       </v>
      </c>
      <c r="C27" s="9">
        <f>ROUND('Ingreso de la información'!C45*10000000000,10)</f>
        <v>520000000000</v>
      </c>
      <c r="D27" s="9">
        <f>ROUND('Ingreso de la información'!D45*10000000000,10)</f>
        <v>13400000000</v>
      </c>
      <c r="E27" s="9">
        <f>ROUND('Ingreso de la información'!E45*10000000000,10)</f>
        <v>696800000000</v>
      </c>
      <c r="F27" s="10" t="str">
        <f>MID('Ingreso de la información'!F45,1,2)</f>
        <v>01</v>
      </c>
      <c r="G27" s="10" t="str">
        <f>MID('Ingreso de la información'!G45,1,2)</f>
        <v>03</v>
      </c>
      <c r="H27" s="10" t="str">
        <f>MID('Ingreso de la información'!H45,1,4)</f>
        <v>2018</v>
      </c>
    </row>
    <row r="28" spans="1:8">
      <c r="A28" s="6" t="str">
        <f>MID(UPPER('Ingreso de la información'!A46),1,50)</f>
        <v xml:space="preserve">ALAMBRE NEGRO LISO 16 1.5MM AMARRE                </v>
      </c>
      <c r="B28" s="10" t="str">
        <f>MID('Ingreso de la información'!B46,1,25)</f>
        <v xml:space="preserve">LB                       </v>
      </c>
      <c r="C28" s="9">
        <f>ROUND('Ingreso de la información'!C46*10000000000,10)</f>
        <v>100000000000</v>
      </c>
      <c r="D28" s="9">
        <f>ROUND('Ingreso de la información'!D46*10000000000,10)</f>
        <v>14500000000</v>
      </c>
      <c r="E28" s="9">
        <f>ROUND('Ingreso de la información'!E46*10000000000,10)</f>
        <v>145000000000</v>
      </c>
      <c r="F28" s="10" t="str">
        <f>MID('Ingreso de la información'!F46,1,2)</f>
        <v>01</v>
      </c>
      <c r="G28" s="10" t="str">
        <f>MID('Ingreso de la información'!G46,1,2)</f>
        <v>03</v>
      </c>
      <c r="H28" s="10" t="str">
        <f>MID('Ingreso de la información'!H46,1,4)</f>
        <v>2018</v>
      </c>
    </row>
    <row r="29" spans="1:8">
      <c r="A29" s="6" t="str">
        <f>MID(UPPER('Ingreso de la información'!A47),1,50)</f>
        <v xml:space="preserve">ALAMBRE TNM # 14-2                                </v>
      </c>
      <c r="B29" s="10" t="str">
        <f>MID('Ingreso de la información'!B47,1,25)</f>
        <v xml:space="preserve">M                        </v>
      </c>
      <c r="C29" s="9">
        <f>ROUND('Ingreso de la información'!C47*10000000000,10)</f>
        <v>60000000000</v>
      </c>
      <c r="D29" s="9">
        <f>ROUND('Ingreso de la información'!D47*10000000000,10)</f>
        <v>39000000000</v>
      </c>
      <c r="E29" s="9">
        <f>ROUND('Ingreso de la información'!E47*10000000000,10)</f>
        <v>234000000000</v>
      </c>
      <c r="F29" s="10" t="str">
        <f>MID('Ingreso de la información'!F47,1,2)</f>
        <v>01</v>
      </c>
      <c r="G29" s="10" t="str">
        <f>MID('Ingreso de la información'!G47,1,2)</f>
        <v>03</v>
      </c>
      <c r="H29" s="10" t="str">
        <f>MID('Ingreso de la información'!H47,1,4)</f>
        <v>2018</v>
      </c>
    </row>
    <row r="30" spans="1:8">
      <c r="A30" s="6" t="str">
        <f>MID(UPPER('Ingreso de la información'!A48),1,50)</f>
        <v xml:space="preserve">ALCOHOL                                           </v>
      </c>
      <c r="B30" s="10" t="str">
        <f>MID('Ingreso de la información'!B48,1,25)</f>
        <v xml:space="preserve">BOTE                     </v>
      </c>
      <c r="C30" s="9">
        <f>ROUND('Ingreso de la información'!C48*10000000000,10)</f>
        <v>40000000000</v>
      </c>
      <c r="D30" s="9">
        <f>ROUND('Ingreso de la información'!D48*10000000000,10)</f>
        <v>50000000000</v>
      </c>
      <c r="E30" s="9">
        <f>ROUND('Ingreso de la información'!E48*10000000000,10)</f>
        <v>200000000000</v>
      </c>
      <c r="F30" s="10" t="str">
        <f>MID('Ingreso de la información'!F48,1,2)</f>
        <v>01</v>
      </c>
      <c r="G30" s="10" t="str">
        <f>MID('Ingreso de la información'!G48,1,2)</f>
        <v>03</v>
      </c>
      <c r="H30" s="10" t="str">
        <f>MID('Ingreso de la información'!H48,1,4)</f>
        <v>2018</v>
      </c>
    </row>
    <row r="31" spans="1:8">
      <c r="A31" s="6" t="str">
        <f>MID(UPPER('Ingreso de la información'!A49),1,50)</f>
        <v xml:space="preserve">ALICATE                                           </v>
      </c>
      <c r="B31" s="10" t="str">
        <f>MID('Ingreso de la información'!B49,1,25)</f>
        <v xml:space="preserve">U                        </v>
      </c>
      <c r="C31" s="9">
        <f>ROUND('Ingreso de la información'!C49*10000000000,10)</f>
        <v>340000000000</v>
      </c>
      <c r="D31" s="9">
        <f>ROUND('Ingreso de la información'!D49*10000000000,10)</f>
        <v>45000000000</v>
      </c>
      <c r="E31" s="9">
        <f>ROUND('Ingreso de la información'!E49*10000000000,10)</f>
        <v>1530000000000</v>
      </c>
      <c r="F31" s="10" t="str">
        <f>MID('Ingreso de la información'!F49,1,2)</f>
        <v>01</v>
      </c>
      <c r="G31" s="10" t="str">
        <f>MID('Ingreso de la información'!G49,1,2)</f>
        <v>03</v>
      </c>
      <c r="H31" s="10" t="str">
        <f>MID('Ingreso de la información'!H49,1,4)</f>
        <v>2018</v>
      </c>
    </row>
    <row r="32" spans="1:8">
      <c r="A32" s="6" t="str">
        <f>MID(UPPER('Ingreso de la información'!A50),1,50)</f>
        <v xml:space="preserve">ALMADANA DE 2 LIBRAS                              </v>
      </c>
      <c r="B32" s="10" t="str">
        <f>MID('Ingreso de la información'!B50,1,25)</f>
        <v xml:space="preserve">U                        </v>
      </c>
      <c r="C32" s="9">
        <f>ROUND('Ingreso de la información'!C50*10000000000,10)</f>
        <v>40000000000</v>
      </c>
      <c r="D32" s="9">
        <f>ROUND('Ingreso de la información'!D50*10000000000,10)</f>
        <v>33400000000</v>
      </c>
      <c r="E32" s="9">
        <f>ROUND('Ingreso de la información'!E50*10000000000,10)</f>
        <v>133600000000</v>
      </c>
      <c r="F32" s="10" t="str">
        <f>MID('Ingreso de la información'!F50,1,2)</f>
        <v>01</v>
      </c>
      <c r="G32" s="10" t="str">
        <f>MID('Ingreso de la información'!G50,1,2)</f>
        <v>03</v>
      </c>
      <c r="H32" s="10" t="str">
        <f>MID('Ingreso de la información'!H50,1,4)</f>
        <v>2018</v>
      </c>
    </row>
    <row r="33" spans="1:8">
      <c r="A33" s="6" t="str">
        <f>MID(UPPER('Ingreso de la información'!A51),1,50)</f>
        <v xml:space="preserve">ALMADANA DE 3 LIBRAS                              </v>
      </c>
      <c r="B33" s="10" t="str">
        <f>MID('Ingreso de la información'!B51,1,25)</f>
        <v xml:space="preserve">U                        </v>
      </c>
      <c r="C33" s="9">
        <f>ROUND('Ingreso de la información'!C51*10000000000,10)</f>
        <v>760000000000</v>
      </c>
      <c r="D33" s="9">
        <f>ROUND('Ingreso de la información'!D51*10000000000,10)</f>
        <v>23000000000</v>
      </c>
      <c r="E33" s="9">
        <f>ROUND('Ingreso de la información'!E51*10000000000,10)</f>
        <v>1748000000000</v>
      </c>
      <c r="F33" s="10" t="str">
        <f>MID('Ingreso de la información'!F51,1,2)</f>
        <v>01</v>
      </c>
      <c r="G33" s="10" t="str">
        <f>MID('Ingreso de la información'!G51,1,2)</f>
        <v>03</v>
      </c>
      <c r="H33" s="10" t="str">
        <f>MID('Ingreso de la información'!H51,1,4)</f>
        <v>2018</v>
      </c>
    </row>
    <row r="34" spans="1:8">
      <c r="A34" s="6" t="str">
        <f>MID(UPPER('Ingreso de la información'!A52),1,50)</f>
        <v xml:space="preserve">ALMADANA DE 4 LIBRAS                              </v>
      </c>
      <c r="B34" s="10" t="str">
        <f>MID('Ingreso de la información'!B52,1,25)</f>
        <v xml:space="preserve">U                        </v>
      </c>
      <c r="C34" s="9">
        <f>ROUND('Ingreso de la información'!C52*10000000000,10)</f>
        <v>160000000000</v>
      </c>
      <c r="D34" s="9">
        <f>ROUND('Ingreso de la información'!D52*10000000000,10)</f>
        <v>56700000000</v>
      </c>
      <c r="E34" s="9">
        <f>ROUND('Ingreso de la información'!E52*10000000000,10)</f>
        <v>907200000000</v>
      </c>
      <c r="F34" s="10" t="str">
        <f>MID('Ingreso de la información'!F52,1,2)</f>
        <v>01</v>
      </c>
      <c r="G34" s="10" t="str">
        <f>MID('Ingreso de la información'!G52,1,2)</f>
        <v>03</v>
      </c>
      <c r="H34" s="10" t="str">
        <f>MID('Ingreso de la información'!H52,1,4)</f>
        <v>2018</v>
      </c>
    </row>
    <row r="35" spans="1:8">
      <c r="A35" s="6" t="str">
        <f>MID(UPPER('Ingreso de la información'!A53),1,50)</f>
        <v xml:space="preserve">ANCLA PLASTICA 1/4 X 1 1/2                        </v>
      </c>
      <c r="B35" s="10" t="str">
        <f>MID('Ingreso de la información'!B53,1,25)</f>
        <v xml:space="preserve">U                        </v>
      </c>
      <c r="C35" s="9">
        <f>ROUND('Ingreso de la información'!C53*10000000000,10)</f>
        <v>60000000000</v>
      </c>
      <c r="D35" s="9">
        <f>ROUND('Ingreso de la información'!D53*10000000000,10)</f>
        <v>1200000000</v>
      </c>
      <c r="E35" s="9">
        <f>ROUND('Ingreso de la información'!E53*10000000000,10)</f>
        <v>7200000000</v>
      </c>
      <c r="F35" s="10" t="str">
        <f>MID('Ingreso de la información'!F53,1,2)</f>
        <v>01</v>
      </c>
      <c r="G35" s="10" t="str">
        <f>MID('Ingreso de la información'!G53,1,2)</f>
        <v>03</v>
      </c>
      <c r="H35" s="10" t="str">
        <f>MID('Ingreso de la información'!H53,1,4)</f>
        <v>2018</v>
      </c>
    </row>
    <row r="36" spans="1:8">
      <c r="A36" s="6" t="str">
        <f>MID(UPPER('Ingreso de la información'!A54),1,50)</f>
        <v xml:space="preserve">ANCLA PLASTICA 3/8" X 2"                          </v>
      </c>
      <c r="B36" s="10" t="str">
        <f>MID('Ingreso de la información'!B54,1,25)</f>
        <v xml:space="preserve">U                        </v>
      </c>
      <c r="C36" s="9">
        <f>ROUND('Ingreso de la información'!C54*10000000000,10)</f>
        <v>60000000000</v>
      </c>
      <c r="D36" s="9">
        <f>ROUND('Ingreso de la información'!D54*10000000000,10)</f>
        <v>34500000000</v>
      </c>
      <c r="E36" s="9">
        <f>ROUND('Ingreso de la información'!E54*10000000000,10)</f>
        <v>207000000000</v>
      </c>
      <c r="F36" s="10" t="str">
        <f>MID('Ingreso de la información'!F54,1,2)</f>
        <v>01</v>
      </c>
      <c r="G36" s="10" t="str">
        <f>MID('Ingreso de la información'!G54,1,2)</f>
        <v>03</v>
      </c>
      <c r="H36" s="10" t="str">
        <f>MID('Ingreso de la información'!H54,1,4)</f>
        <v>2018</v>
      </c>
    </row>
    <row r="37" spans="1:8">
      <c r="A37" s="6" t="str">
        <f>MID(UPPER('Ingreso de la información'!A55),1,50)</f>
        <v xml:space="preserve">ANCLA PLASTICA 7 MM X 1"                          </v>
      </c>
      <c r="B37" s="10" t="str">
        <f>MID('Ingreso de la información'!B55,1,25)</f>
        <v xml:space="preserve">U                        </v>
      </c>
      <c r="C37" s="9">
        <f>ROUND('Ingreso de la información'!C55*10000000000,10)</f>
        <v>60000000000</v>
      </c>
      <c r="D37" s="9">
        <f>ROUND('Ingreso de la información'!D55*10000000000,10)</f>
        <v>1200000000</v>
      </c>
      <c r="E37" s="9">
        <f>ROUND('Ingreso de la información'!E55*10000000000,10)</f>
        <v>7200000000</v>
      </c>
      <c r="F37" s="10" t="str">
        <f>MID('Ingreso de la información'!F55,1,2)</f>
        <v>01</v>
      </c>
      <c r="G37" s="10" t="str">
        <f>MID('Ingreso de la información'!G55,1,2)</f>
        <v>03</v>
      </c>
      <c r="H37" s="10" t="str">
        <f>MID('Ingreso de la información'!H55,1,4)</f>
        <v>2018</v>
      </c>
    </row>
    <row r="38" spans="1:8">
      <c r="A38" s="6" t="str">
        <f>MID(UPPER('Ingreso de la información'!A56),1,50)</f>
        <v xml:space="preserve">ANCLA PLASTICA 9 MM X 1.5"                        </v>
      </c>
      <c r="B38" s="10" t="str">
        <f>MID('Ingreso de la información'!B56,1,25)</f>
        <v xml:space="preserve">U                        </v>
      </c>
      <c r="C38" s="9">
        <f>ROUND('Ingreso de la información'!C56*10000000000,10)</f>
        <v>60000000000</v>
      </c>
      <c r="D38" s="9">
        <f>ROUND('Ingreso de la información'!D56*10000000000,10)</f>
        <v>15000000000</v>
      </c>
      <c r="E38" s="9">
        <f>ROUND('Ingreso de la información'!E56*10000000000,10)</f>
        <v>90000000000</v>
      </c>
      <c r="F38" s="10" t="str">
        <f>MID('Ingreso de la información'!F56,1,2)</f>
        <v>01</v>
      </c>
      <c r="G38" s="10" t="str">
        <f>MID('Ingreso de la información'!G56,1,2)</f>
        <v>03</v>
      </c>
      <c r="H38" s="10" t="str">
        <f>MID('Ingreso de la información'!H56,1,4)</f>
        <v>2018</v>
      </c>
    </row>
    <row r="39" spans="1:8">
      <c r="A39" s="6" t="str">
        <f>MID(UPPER('Ingreso de la información'!A57),1,50)</f>
        <v xml:space="preserve">ANCLA PLASTICA 9 MM X 2"                          </v>
      </c>
      <c r="B39" s="10" t="str">
        <f>MID('Ingreso de la información'!B57,1,25)</f>
        <v xml:space="preserve">U                        </v>
      </c>
      <c r="C39" s="9">
        <f>ROUND('Ingreso de la información'!C57*10000000000,10)</f>
        <v>60000000000</v>
      </c>
      <c r="D39" s="9">
        <f>ROUND('Ingreso de la información'!D57*10000000000,10)</f>
        <v>15000000000</v>
      </c>
      <c r="E39" s="9">
        <f>ROUND('Ingreso de la información'!E57*10000000000,10)</f>
        <v>90000000000</v>
      </c>
      <c r="F39" s="10" t="str">
        <f>MID('Ingreso de la información'!F57,1,2)</f>
        <v>01</v>
      </c>
      <c r="G39" s="10" t="str">
        <f>MID('Ingreso de la información'!G57,1,2)</f>
        <v>03</v>
      </c>
      <c r="H39" s="10" t="str">
        <f>MID('Ingreso de la información'!H57,1,4)</f>
        <v>2018</v>
      </c>
    </row>
    <row r="40" spans="1:8">
      <c r="A40" s="6" t="str">
        <f>MID(UPPER('Ingreso de la información'!A58),1,50)</f>
        <v xml:space="preserve">ANCLA PLASTICA 9/32" X 1"                         </v>
      </c>
      <c r="B40" s="10" t="str">
        <f>MID('Ingreso de la información'!B58,1,25)</f>
        <v xml:space="preserve">U                        </v>
      </c>
      <c r="C40" s="9">
        <f>ROUND('Ingreso de la información'!C58*10000000000,10)</f>
        <v>23440000000000</v>
      </c>
      <c r="D40" s="9">
        <f>ROUND('Ingreso de la información'!D58*10000000000,10)</f>
        <v>12300000000</v>
      </c>
      <c r="E40" s="9">
        <f>ROUND('Ingreso de la información'!E58*10000000000,10)</f>
        <v>28831200000000</v>
      </c>
      <c r="F40" s="10" t="str">
        <f>MID('Ingreso de la información'!F58,1,2)</f>
        <v>01</v>
      </c>
      <c r="G40" s="10" t="str">
        <f>MID('Ingreso de la información'!G58,1,2)</f>
        <v>03</v>
      </c>
      <c r="H40" s="10" t="str">
        <f>MID('Ingreso de la información'!H58,1,4)</f>
        <v>2018</v>
      </c>
    </row>
    <row r="41" spans="1:8">
      <c r="A41" s="6" t="str">
        <f>MID(UPPER('Ingreso de la información'!A59),1,50)</f>
        <v xml:space="preserve">ANDAMIO DE PASO, MARCO AZUL                       </v>
      </c>
      <c r="B41" s="10" t="str">
        <f>MID('Ingreso de la información'!B59,1,25)</f>
        <v xml:space="preserve">U                        </v>
      </c>
      <c r="C41" s="9">
        <f>ROUND('Ingreso de la información'!C59*10000000000,10)</f>
        <v>880000000000</v>
      </c>
      <c r="D41" s="9">
        <f>ROUND('Ingreso de la información'!D59*10000000000,10)</f>
        <v>560000000000</v>
      </c>
      <c r="E41" s="9">
        <f>ROUND('Ingreso de la información'!E59*10000000000,10)</f>
        <v>49280000000000</v>
      </c>
      <c r="F41" s="10" t="str">
        <f>MID('Ingreso de la información'!F59,1,2)</f>
        <v>01</v>
      </c>
      <c r="G41" s="10" t="str">
        <f>MID('Ingreso de la información'!G59,1,2)</f>
        <v>03</v>
      </c>
      <c r="H41" s="10" t="str">
        <f>MID('Ingreso de la información'!H59,1,4)</f>
        <v>2018</v>
      </c>
    </row>
    <row r="42" spans="1:8">
      <c r="A42" s="6" t="str">
        <f>MID(UPPER('Ingreso de la información'!A60),1,50)</f>
        <v xml:space="preserve">ANDAMIO STANDAR, MARCO                            </v>
      </c>
      <c r="B42" s="10" t="str">
        <f>MID('Ingreso de la información'!B60,1,25)</f>
        <v xml:space="preserve">U                        </v>
      </c>
      <c r="C42" s="9">
        <f>ROUND('Ingreso de la información'!C60*10000000000,10)</f>
        <v>100000000000</v>
      </c>
      <c r="D42" s="9">
        <f>ROUND('Ingreso de la información'!D60*10000000000,10)</f>
        <v>345600000000</v>
      </c>
      <c r="E42" s="9">
        <f>ROUND('Ingreso de la información'!E60*10000000000,10)</f>
        <v>3456000000000</v>
      </c>
      <c r="F42" s="10" t="str">
        <f>MID('Ingreso de la información'!F60,1,2)</f>
        <v>01</v>
      </c>
      <c r="G42" s="10" t="str">
        <f>MID('Ingreso de la información'!G60,1,2)</f>
        <v>03</v>
      </c>
      <c r="H42" s="10" t="str">
        <f>MID('Ingreso de la información'!H60,1,4)</f>
        <v>2018</v>
      </c>
    </row>
    <row r="43" spans="1:8">
      <c r="A43" s="6" t="str">
        <f>MID(UPPER('Ingreso de la información'!A61),1,50)</f>
        <v xml:space="preserve">ANGULO 1 X 1/4                                    </v>
      </c>
      <c r="B43" s="10" t="str">
        <f>MID('Ingreso de la información'!B61,1,25)</f>
        <v xml:space="preserve">PZ                       </v>
      </c>
      <c r="C43" s="9">
        <f>ROUND('Ingreso de la información'!C61*10000000000,10)</f>
        <v>40000000000</v>
      </c>
      <c r="D43" s="9">
        <f>ROUND('Ingreso de la información'!D61*10000000000,10)</f>
        <v>42400000000</v>
      </c>
      <c r="E43" s="9">
        <f>ROUND('Ingreso de la información'!E61*10000000000,10)</f>
        <v>169600000000</v>
      </c>
      <c r="F43" s="10" t="str">
        <f>MID('Ingreso de la información'!F61,1,2)</f>
        <v>01</v>
      </c>
      <c r="G43" s="10" t="str">
        <f>MID('Ingreso de la información'!G61,1,2)</f>
        <v>03</v>
      </c>
      <c r="H43" s="10" t="str">
        <f>MID('Ingreso de la información'!H61,1,4)</f>
        <v>2018</v>
      </c>
    </row>
    <row r="44" spans="1:8">
      <c r="A44" s="6" t="str">
        <f>MID(UPPER('Ingreso de la información'!A62),1,50)</f>
        <v xml:space="preserve">ANGULO 1 X 1/8                                    </v>
      </c>
      <c r="B44" s="10" t="str">
        <f>MID('Ingreso de la información'!B62,1,25)</f>
        <v xml:space="preserve">PZ 6 M                   </v>
      </c>
      <c r="C44" s="9">
        <f>ROUND('Ingreso de la información'!C62*10000000000,10)</f>
        <v>40000000000</v>
      </c>
      <c r="D44" s="9">
        <f>ROUND('Ingreso de la información'!D62*10000000000,10)</f>
        <v>53600000000</v>
      </c>
      <c r="E44" s="9">
        <f>ROUND('Ingreso de la información'!E62*10000000000,10)</f>
        <v>214400000000</v>
      </c>
      <c r="F44" s="10" t="str">
        <f>MID('Ingreso de la información'!F62,1,2)</f>
        <v>01</v>
      </c>
      <c r="G44" s="10" t="str">
        <f>MID('Ingreso de la información'!G62,1,2)</f>
        <v>03</v>
      </c>
      <c r="H44" s="10" t="str">
        <f>MID('Ingreso de la información'!H62,1,4)</f>
        <v>2018</v>
      </c>
    </row>
    <row r="45" spans="1:8">
      <c r="A45" s="6" t="str">
        <f>MID(UPPER('Ingreso de la información'!A63),1,50)</f>
        <v xml:space="preserve">ANGULO 1 X 3/16                                   </v>
      </c>
      <c r="B45" s="10" t="str">
        <f>MID('Ingreso de la información'!B63,1,25)</f>
        <v xml:space="preserve">PZ 6 M                   </v>
      </c>
      <c r="C45" s="9">
        <f>ROUND('Ingreso de la información'!C63*10000000000,10)</f>
        <v>40000000000</v>
      </c>
      <c r="D45" s="9">
        <f>ROUND('Ingreso de la información'!D63*10000000000,10)</f>
        <v>53600000000</v>
      </c>
      <c r="E45" s="9">
        <f>ROUND('Ingreso de la información'!E63*10000000000,10)</f>
        <v>214400000000</v>
      </c>
      <c r="F45" s="10" t="str">
        <f>MID('Ingreso de la información'!F63,1,2)</f>
        <v>01</v>
      </c>
      <c r="G45" s="10" t="str">
        <f>MID('Ingreso de la información'!G63,1,2)</f>
        <v>03</v>
      </c>
      <c r="H45" s="10" t="str">
        <f>MID('Ingreso de la información'!H63,1,4)</f>
        <v>2018</v>
      </c>
    </row>
    <row r="46" spans="1:8">
      <c r="A46" s="6" t="str">
        <f>MID(UPPER('Ingreso de la información'!A64),1,50)</f>
        <v xml:space="preserve">ANGULO 1.5 X 1/8                                  </v>
      </c>
      <c r="B46" s="10" t="str">
        <f>MID('Ingreso de la información'!B64,1,25)</f>
        <v xml:space="preserve">PZ 6 M                   </v>
      </c>
      <c r="C46" s="9">
        <f>ROUND('Ingreso de la información'!C64*10000000000,10)</f>
        <v>40000000000</v>
      </c>
      <c r="D46" s="9">
        <f>ROUND('Ingreso de la información'!D64*10000000000,10)</f>
        <v>53600000000</v>
      </c>
      <c r="E46" s="9">
        <f>ROUND('Ingreso de la información'!E64*10000000000,10)</f>
        <v>214400000000</v>
      </c>
      <c r="F46" s="10" t="str">
        <f>MID('Ingreso de la información'!F64,1,2)</f>
        <v>01</v>
      </c>
      <c r="G46" s="10" t="str">
        <f>MID('Ingreso de la información'!G64,1,2)</f>
        <v>03</v>
      </c>
      <c r="H46" s="10" t="str">
        <f>MID('Ingreso de la información'!H64,1,4)</f>
        <v>2018</v>
      </c>
    </row>
    <row r="47" spans="1:8">
      <c r="A47" s="6" t="str">
        <f>MID(UPPER('Ingreso de la información'!A65),1,50)</f>
        <v xml:space="preserve">ANGULO 1.5 X 3/16                                 </v>
      </c>
      <c r="B47" s="10" t="str">
        <f>MID('Ingreso de la información'!B65,1,25)</f>
        <v xml:space="preserve">PZ 6 M                   </v>
      </c>
      <c r="C47" s="9">
        <f>ROUND('Ingreso de la información'!C65*10000000000,10)</f>
        <v>40000000000</v>
      </c>
      <c r="D47" s="9">
        <f>ROUND('Ingreso de la información'!D65*10000000000,10)</f>
        <v>53600000000</v>
      </c>
      <c r="E47" s="9">
        <f>ROUND('Ingreso de la información'!E65*10000000000,10)</f>
        <v>214400000000</v>
      </c>
      <c r="F47" s="10" t="str">
        <f>MID('Ingreso de la información'!F65,1,2)</f>
        <v>01</v>
      </c>
      <c r="G47" s="10" t="str">
        <f>MID('Ingreso de la información'!G65,1,2)</f>
        <v>03</v>
      </c>
      <c r="H47" s="10" t="str">
        <f>MID('Ingreso de la información'!H65,1,4)</f>
        <v>2018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65"/>
  <sheetViews>
    <sheetView tabSelected="1" workbookViewId="0"/>
  </sheetViews>
  <sheetFormatPr baseColWidth="10" defaultRowHeight="15"/>
  <cols>
    <col min="1" max="1" width="45.28515625" bestFit="1" customWidth="1"/>
    <col min="2" max="2" width="17.28515625" bestFit="1" customWidth="1"/>
    <col min="3" max="4" width="14.140625" bestFit="1" customWidth="1"/>
    <col min="5" max="5" width="17.7109375" bestFit="1" customWidth="1"/>
    <col min="6" max="6" width="17.5703125" bestFit="1" customWidth="1"/>
    <col min="7" max="7" width="19.5703125" bestFit="1" customWidth="1"/>
    <col min="8" max="8" width="8.42578125" bestFit="1" customWidth="1"/>
  </cols>
  <sheetData>
    <row r="1" spans="1:14">
      <c r="A1" s="11" t="s">
        <v>70</v>
      </c>
      <c r="B1" s="15" t="s">
        <v>75</v>
      </c>
    </row>
    <row r="2" spans="1:14" s="6" customFormat="1">
      <c r="A2" s="12" t="s">
        <v>71</v>
      </c>
    </row>
    <row r="3" spans="1:14" s="6" customFormat="1">
      <c r="A3" s="6" t="s">
        <v>72</v>
      </c>
    </row>
    <row r="4" spans="1:14" s="6" customFormat="1" ht="15.75">
      <c r="A4" s="13" t="s">
        <v>76</v>
      </c>
    </row>
    <row r="5" spans="1:14" s="6" customFormat="1" ht="15.75">
      <c r="A5" s="13" t="s">
        <v>77</v>
      </c>
    </row>
    <row r="6" spans="1:14" s="6" customFormat="1">
      <c r="A6" s="14" t="s">
        <v>73</v>
      </c>
    </row>
    <row r="7" spans="1:14" s="6" customFormat="1">
      <c r="A7" s="6" t="s">
        <v>78</v>
      </c>
    </row>
    <row r="8" spans="1:14" s="6" customFormat="1">
      <c r="A8" s="6" t="s">
        <v>79</v>
      </c>
      <c r="G8" s="17" t="s">
        <v>81</v>
      </c>
      <c r="H8" s="17"/>
      <c r="I8" s="17"/>
      <c r="K8" s="19" t="s">
        <v>83</v>
      </c>
      <c r="L8" s="19"/>
      <c r="M8" s="19"/>
    </row>
    <row r="9" spans="1:14" s="6" customFormat="1">
      <c r="A9" s="6" t="s">
        <v>80</v>
      </c>
      <c r="G9" s="17"/>
      <c r="H9" s="17"/>
      <c r="I9" s="17"/>
      <c r="K9" s="19"/>
      <c r="L9" s="19"/>
      <c r="M9" s="19"/>
    </row>
    <row r="10" spans="1:14" s="6" customFormat="1">
      <c r="G10" s="17"/>
      <c r="H10" s="17"/>
      <c r="I10" s="17"/>
      <c r="K10" s="19"/>
      <c r="L10" s="19"/>
      <c r="M10" s="19"/>
    </row>
    <row r="11" spans="1:14" s="6" customFormat="1">
      <c r="A11" s="6" t="s">
        <v>74</v>
      </c>
      <c r="G11" s="16" t="s">
        <v>75</v>
      </c>
      <c r="H11" s="14"/>
      <c r="I11" s="14"/>
      <c r="K11" s="19"/>
      <c r="L11" s="19"/>
      <c r="M11" s="19"/>
    </row>
    <row r="12" spans="1:14" s="6" customFormat="1">
      <c r="A12" s="45" t="s">
        <v>119</v>
      </c>
      <c r="K12" s="16" t="s">
        <v>75</v>
      </c>
      <c r="L12" s="14"/>
      <c r="M12" s="14"/>
    </row>
    <row r="13" spans="1:14" s="6" customFormat="1">
      <c r="G13" s="18" t="s">
        <v>82</v>
      </c>
      <c r="H13" s="18"/>
      <c r="I13" s="18"/>
    </row>
    <row r="14" spans="1:14" s="6" customFormat="1">
      <c r="G14" s="18"/>
      <c r="H14" s="18"/>
      <c r="I14" s="18"/>
      <c r="N14" s="14"/>
    </row>
    <row r="15" spans="1:14" s="6" customFormat="1">
      <c r="G15" s="18"/>
      <c r="H15" s="18"/>
      <c r="I15" s="18"/>
      <c r="N15" s="14"/>
    </row>
    <row r="16" spans="1:14" s="6" customFormat="1">
      <c r="G16" s="16" t="s">
        <v>75</v>
      </c>
      <c r="H16" s="14"/>
      <c r="I16" s="14"/>
      <c r="N16" s="14"/>
    </row>
    <row r="17" spans="1:17" s="6" customFormat="1">
      <c r="N17" s="14"/>
    </row>
    <row r="18" spans="1:17">
      <c r="K18" s="14"/>
      <c r="L18" s="14"/>
      <c r="M18" s="14"/>
      <c r="N18" s="14"/>
      <c r="O18" s="14"/>
      <c r="P18" s="14"/>
      <c r="Q18" s="14"/>
    </row>
    <row r="19" spans="1:17">
      <c r="A19" t="s">
        <v>0</v>
      </c>
      <c r="B19" t="s">
        <v>1</v>
      </c>
      <c r="C19" t="s">
        <v>2</v>
      </c>
      <c r="D19" t="s">
        <v>3</v>
      </c>
      <c r="E19" t="s">
        <v>4</v>
      </c>
      <c r="F19" t="s">
        <v>5</v>
      </c>
      <c r="G19" t="s">
        <v>6</v>
      </c>
      <c r="H19" t="s">
        <v>7</v>
      </c>
      <c r="K19" s="14"/>
      <c r="L19" s="14"/>
      <c r="M19" s="14"/>
      <c r="N19" s="14"/>
      <c r="O19" s="14"/>
      <c r="P19" s="14"/>
      <c r="Q19" s="14"/>
    </row>
    <row r="20" spans="1:17">
      <c r="A20" s="2" t="s">
        <v>8</v>
      </c>
      <c r="B20" s="4" t="s">
        <v>54</v>
      </c>
      <c r="C20" s="3">
        <v>10</v>
      </c>
      <c r="D20" s="8">
        <v>4.5</v>
      </c>
      <c r="E20" s="8">
        <f>C20*D20</f>
        <v>45</v>
      </c>
      <c r="F20" s="5" t="s">
        <v>63</v>
      </c>
      <c r="G20" s="7" t="s">
        <v>64</v>
      </c>
      <c r="H20" s="1" t="s">
        <v>65</v>
      </c>
      <c r="K20" s="14"/>
      <c r="L20" s="14"/>
      <c r="P20" s="14"/>
      <c r="Q20" s="14"/>
    </row>
    <row r="21" spans="1:17">
      <c r="A21" s="2" t="s">
        <v>9</v>
      </c>
      <c r="B21" s="4" t="s">
        <v>54</v>
      </c>
      <c r="C21" s="3">
        <v>4</v>
      </c>
      <c r="D21" s="8">
        <v>2.16</v>
      </c>
      <c r="E21" s="8">
        <f t="shared" ref="E21:E65" si="0">C21*D21</f>
        <v>8.64</v>
      </c>
      <c r="F21" s="5" t="s">
        <v>63</v>
      </c>
      <c r="G21" s="7" t="s">
        <v>64</v>
      </c>
      <c r="H21" s="1" t="s">
        <v>65</v>
      </c>
      <c r="K21" s="14"/>
      <c r="L21" s="14"/>
      <c r="P21" s="14"/>
      <c r="Q21" s="14"/>
    </row>
    <row r="22" spans="1:17">
      <c r="A22" s="2" t="s">
        <v>10</v>
      </c>
      <c r="B22" s="4" t="s">
        <v>55</v>
      </c>
      <c r="C22" s="3">
        <v>4</v>
      </c>
      <c r="D22" s="8">
        <v>19.48</v>
      </c>
      <c r="E22" s="8">
        <f t="shared" si="0"/>
        <v>77.92</v>
      </c>
      <c r="F22" s="5" t="s">
        <v>63</v>
      </c>
      <c r="G22" s="7" t="s">
        <v>64</v>
      </c>
      <c r="H22" s="1" t="s">
        <v>65</v>
      </c>
      <c r="K22" s="14"/>
      <c r="L22" s="14"/>
      <c r="P22" s="14"/>
      <c r="Q22" s="14"/>
    </row>
    <row r="23" spans="1:17">
      <c r="A23" s="2" t="s">
        <v>11</v>
      </c>
      <c r="B23" s="4" t="s">
        <v>56</v>
      </c>
      <c r="C23" s="3">
        <v>4</v>
      </c>
      <c r="D23" s="8">
        <v>8.84</v>
      </c>
      <c r="E23" s="8">
        <f t="shared" si="0"/>
        <v>35.36</v>
      </c>
      <c r="F23" s="5" t="s">
        <v>63</v>
      </c>
      <c r="G23" s="7" t="s">
        <v>64</v>
      </c>
      <c r="H23" s="1" t="s">
        <v>65</v>
      </c>
      <c r="K23" s="14"/>
      <c r="L23" s="14"/>
      <c r="P23" s="14"/>
      <c r="Q23" s="14"/>
    </row>
    <row r="24" spans="1:17">
      <c r="A24" s="2" t="s">
        <v>12</v>
      </c>
      <c r="B24" s="4" t="s">
        <v>56</v>
      </c>
      <c r="C24" s="3">
        <v>4</v>
      </c>
      <c r="D24" s="8">
        <v>7.48</v>
      </c>
      <c r="E24" s="8">
        <f t="shared" si="0"/>
        <v>29.92</v>
      </c>
      <c r="F24" s="5" t="s">
        <v>63</v>
      </c>
      <c r="G24" s="7" t="s">
        <v>64</v>
      </c>
      <c r="H24" s="1" t="s">
        <v>65</v>
      </c>
      <c r="K24" s="14"/>
      <c r="L24" s="14"/>
      <c r="P24" s="14"/>
      <c r="Q24" s="14"/>
    </row>
    <row r="25" spans="1:17">
      <c r="A25" s="2" t="s">
        <v>13</v>
      </c>
      <c r="B25" s="4" t="s">
        <v>56</v>
      </c>
      <c r="C25" s="3">
        <v>4</v>
      </c>
      <c r="D25" s="8">
        <v>3.68</v>
      </c>
      <c r="E25" s="8">
        <f t="shared" si="0"/>
        <v>14.72</v>
      </c>
      <c r="F25" s="5" t="s">
        <v>63</v>
      </c>
      <c r="G25" s="7" t="s">
        <v>64</v>
      </c>
      <c r="H25" s="1" t="s">
        <v>65</v>
      </c>
    </row>
    <row r="26" spans="1:17">
      <c r="A26" s="2" t="s">
        <v>14</v>
      </c>
      <c r="B26" s="4" t="s">
        <v>56</v>
      </c>
      <c r="C26" s="3">
        <v>4</v>
      </c>
      <c r="D26" s="8">
        <v>2.2400000000000002</v>
      </c>
      <c r="E26" s="8">
        <f t="shared" si="0"/>
        <v>8.9600000000000009</v>
      </c>
      <c r="F26" s="5" t="s">
        <v>63</v>
      </c>
      <c r="G26" s="7" t="s">
        <v>64</v>
      </c>
      <c r="H26" s="1" t="s">
        <v>65</v>
      </c>
    </row>
    <row r="27" spans="1:17">
      <c r="A27" s="2" t="s">
        <v>15</v>
      </c>
      <c r="B27" s="4" t="s">
        <v>57</v>
      </c>
      <c r="C27" s="3">
        <v>4</v>
      </c>
      <c r="D27" s="8">
        <v>2.23</v>
      </c>
      <c r="E27" s="8">
        <f t="shared" si="0"/>
        <v>8.92</v>
      </c>
      <c r="F27" s="5" t="s">
        <v>63</v>
      </c>
      <c r="G27" s="7" t="s">
        <v>64</v>
      </c>
      <c r="H27" s="1" t="s">
        <v>65</v>
      </c>
    </row>
    <row r="28" spans="1:17">
      <c r="A28" s="2" t="s">
        <v>16</v>
      </c>
      <c r="B28" s="4" t="s">
        <v>57</v>
      </c>
      <c r="C28" s="3">
        <v>4</v>
      </c>
      <c r="D28" s="8">
        <v>4.5999999999999996</v>
      </c>
      <c r="E28" s="8">
        <f t="shared" si="0"/>
        <v>18.399999999999999</v>
      </c>
      <c r="F28" s="5" t="s">
        <v>63</v>
      </c>
      <c r="G28" s="7" t="s">
        <v>64</v>
      </c>
      <c r="H28" s="1" t="s">
        <v>65</v>
      </c>
    </row>
    <row r="29" spans="1:17">
      <c r="A29" s="2" t="s">
        <v>17</v>
      </c>
      <c r="B29" s="4" t="s">
        <v>58</v>
      </c>
      <c r="C29" s="3">
        <v>4</v>
      </c>
      <c r="D29" s="8">
        <v>4.5999999999999996</v>
      </c>
      <c r="E29" s="8">
        <f t="shared" si="0"/>
        <v>18.399999999999999</v>
      </c>
      <c r="F29" s="5" t="s">
        <v>63</v>
      </c>
      <c r="G29" s="7" t="s">
        <v>64</v>
      </c>
      <c r="H29" s="1" t="s">
        <v>65</v>
      </c>
    </row>
    <row r="30" spans="1:17">
      <c r="A30" s="2" t="s">
        <v>18</v>
      </c>
      <c r="B30" s="4" t="s">
        <v>58</v>
      </c>
      <c r="C30" s="3">
        <v>4</v>
      </c>
      <c r="D30" s="8">
        <v>0.8</v>
      </c>
      <c r="E30" s="8">
        <f t="shared" si="0"/>
        <v>3.2</v>
      </c>
      <c r="F30" s="5" t="s">
        <v>63</v>
      </c>
      <c r="G30" s="7" t="s">
        <v>64</v>
      </c>
      <c r="H30" s="1" t="s">
        <v>65</v>
      </c>
    </row>
    <row r="31" spans="1:17">
      <c r="A31" s="2" t="s">
        <v>19</v>
      </c>
      <c r="B31" s="4" t="s">
        <v>56</v>
      </c>
      <c r="C31" s="3">
        <v>4</v>
      </c>
      <c r="D31" s="8">
        <v>3.68</v>
      </c>
      <c r="E31" s="8">
        <f t="shared" si="0"/>
        <v>14.72</v>
      </c>
      <c r="F31" s="5" t="s">
        <v>63</v>
      </c>
      <c r="G31" s="7" t="s">
        <v>64</v>
      </c>
      <c r="H31" s="1" t="s">
        <v>65</v>
      </c>
    </row>
    <row r="32" spans="1:17">
      <c r="A32" s="2" t="s">
        <v>20</v>
      </c>
      <c r="B32" s="4" t="s">
        <v>56</v>
      </c>
      <c r="C32" s="3">
        <v>4</v>
      </c>
      <c r="D32" s="8">
        <v>0.44</v>
      </c>
      <c r="E32" s="8">
        <f t="shared" si="0"/>
        <v>1.76</v>
      </c>
      <c r="F32" s="5" t="s">
        <v>63</v>
      </c>
      <c r="G32" s="7" t="s">
        <v>64</v>
      </c>
      <c r="H32" s="1" t="s">
        <v>65</v>
      </c>
    </row>
    <row r="33" spans="1:8">
      <c r="A33" s="2" t="s">
        <v>21</v>
      </c>
      <c r="B33" s="4" t="s">
        <v>58</v>
      </c>
      <c r="C33" s="3">
        <v>32.799999999999997</v>
      </c>
      <c r="D33" s="8">
        <v>3.45</v>
      </c>
      <c r="E33" s="8">
        <f t="shared" si="0"/>
        <v>113.16</v>
      </c>
      <c r="F33" s="5" t="s">
        <v>63</v>
      </c>
      <c r="G33" s="7" t="s">
        <v>64</v>
      </c>
      <c r="H33" s="1" t="s">
        <v>65</v>
      </c>
    </row>
    <row r="34" spans="1:8">
      <c r="A34" s="2" t="s">
        <v>22</v>
      </c>
      <c r="B34" s="4" t="s">
        <v>56</v>
      </c>
      <c r="C34" s="3">
        <v>64</v>
      </c>
      <c r="D34" s="8">
        <v>2.4500000000000002</v>
      </c>
      <c r="E34" s="8">
        <f t="shared" si="0"/>
        <v>156.80000000000001</v>
      </c>
      <c r="F34" s="5" t="s">
        <v>63</v>
      </c>
      <c r="G34" s="7" t="s">
        <v>64</v>
      </c>
      <c r="H34" s="1" t="s">
        <v>65</v>
      </c>
    </row>
    <row r="35" spans="1:8">
      <c r="A35" s="2" t="s">
        <v>23</v>
      </c>
      <c r="B35" s="4" t="s">
        <v>58</v>
      </c>
      <c r="C35" s="3">
        <v>4</v>
      </c>
      <c r="D35" s="8">
        <v>2.68</v>
      </c>
      <c r="E35" s="8">
        <f t="shared" si="0"/>
        <v>10.72</v>
      </c>
      <c r="F35" s="5" t="s">
        <v>63</v>
      </c>
      <c r="G35" s="7" t="s">
        <v>64</v>
      </c>
      <c r="H35" s="1" t="s">
        <v>65</v>
      </c>
    </row>
    <row r="36" spans="1:8">
      <c r="A36" s="2" t="s">
        <v>24</v>
      </c>
      <c r="B36" s="4" t="s">
        <v>58</v>
      </c>
      <c r="C36" s="3">
        <v>4</v>
      </c>
      <c r="D36" s="8">
        <v>4.87</v>
      </c>
      <c r="E36" s="8">
        <f t="shared" si="0"/>
        <v>19.48</v>
      </c>
      <c r="F36" s="5" t="s">
        <v>63</v>
      </c>
      <c r="G36" s="7" t="s">
        <v>64</v>
      </c>
      <c r="H36" s="1" t="s">
        <v>65</v>
      </c>
    </row>
    <row r="37" spans="1:8">
      <c r="A37" s="2" t="s">
        <v>25</v>
      </c>
      <c r="B37" s="4" t="s">
        <v>58</v>
      </c>
      <c r="C37" s="7" t="s">
        <v>66</v>
      </c>
      <c r="D37" s="8">
        <v>4.5599999999999996</v>
      </c>
      <c r="E37" s="8">
        <f t="shared" si="0"/>
        <v>91.199999999999989</v>
      </c>
      <c r="F37" s="5" t="s">
        <v>63</v>
      </c>
      <c r="G37" s="7" t="s">
        <v>64</v>
      </c>
      <c r="H37" s="1" t="s">
        <v>65</v>
      </c>
    </row>
    <row r="38" spans="1:8">
      <c r="A38" s="2" t="s">
        <v>26</v>
      </c>
      <c r="B38" s="4" t="s">
        <v>58</v>
      </c>
      <c r="C38" s="3">
        <v>1765</v>
      </c>
      <c r="D38" s="8">
        <v>2.2999999999999998</v>
      </c>
      <c r="E38" s="8">
        <f t="shared" si="0"/>
        <v>4059.4999999999995</v>
      </c>
      <c r="F38" s="5" t="s">
        <v>63</v>
      </c>
      <c r="G38" s="7" t="s">
        <v>64</v>
      </c>
      <c r="H38" s="1" t="s">
        <v>65</v>
      </c>
    </row>
    <row r="39" spans="1:8">
      <c r="A39" s="2" t="s">
        <v>27</v>
      </c>
      <c r="B39" s="4" t="s">
        <v>58</v>
      </c>
      <c r="C39" s="3">
        <v>4</v>
      </c>
      <c r="D39" s="8">
        <v>5.67</v>
      </c>
      <c r="E39" s="8">
        <f t="shared" si="0"/>
        <v>22.68</v>
      </c>
      <c r="F39" s="5" t="s">
        <v>63</v>
      </c>
      <c r="G39" s="7" t="s">
        <v>64</v>
      </c>
      <c r="H39" s="1" t="s">
        <v>65</v>
      </c>
    </row>
    <row r="40" spans="1:8">
      <c r="A40" s="2" t="s">
        <v>28</v>
      </c>
      <c r="B40" s="4" t="s">
        <v>54</v>
      </c>
      <c r="C40" s="3">
        <v>226</v>
      </c>
      <c r="D40" s="8">
        <v>1.34</v>
      </c>
      <c r="E40" s="8">
        <f t="shared" si="0"/>
        <v>302.84000000000003</v>
      </c>
      <c r="F40" s="5" t="s">
        <v>63</v>
      </c>
      <c r="G40" s="7" t="s">
        <v>64</v>
      </c>
      <c r="H40" s="1" t="s">
        <v>65</v>
      </c>
    </row>
    <row r="41" spans="1:8">
      <c r="A41" s="2" t="s">
        <v>29</v>
      </c>
      <c r="B41" s="4" t="s">
        <v>59</v>
      </c>
      <c r="C41" s="3">
        <v>6</v>
      </c>
      <c r="D41" s="8">
        <v>18</v>
      </c>
      <c r="E41" s="8">
        <f t="shared" si="0"/>
        <v>108</v>
      </c>
      <c r="F41" s="5" t="s">
        <v>63</v>
      </c>
      <c r="G41" s="7" t="s">
        <v>64</v>
      </c>
      <c r="H41" s="1" t="s">
        <v>65</v>
      </c>
    </row>
    <row r="42" spans="1:8">
      <c r="A42" s="2" t="s">
        <v>30</v>
      </c>
      <c r="B42" s="4" t="s">
        <v>59</v>
      </c>
      <c r="C42" s="3">
        <v>6</v>
      </c>
      <c r="D42" s="8">
        <v>2.2200000000000002</v>
      </c>
      <c r="E42" s="8">
        <f t="shared" si="0"/>
        <v>13.32</v>
      </c>
      <c r="F42" s="5" t="s">
        <v>63</v>
      </c>
      <c r="G42" s="7" t="s">
        <v>64</v>
      </c>
      <c r="H42" s="1" t="s">
        <v>65</v>
      </c>
    </row>
    <row r="43" spans="1:8">
      <c r="A43" s="2" t="s">
        <v>31</v>
      </c>
      <c r="B43" s="4" t="s">
        <v>59</v>
      </c>
      <c r="C43" s="3">
        <v>6</v>
      </c>
      <c r="D43" s="8">
        <v>12</v>
      </c>
      <c r="E43" s="8">
        <f t="shared" si="0"/>
        <v>72</v>
      </c>
      <c r="F43" s="5" t="s">
        <v>63</v>
      </c>
      <c r="G43" s="7" t="s">
        <v>64</v>
      </c>
      <c r="H43" s="1" t="s">
        <v>65</v>
      </c>
    </row>
    <row r="44" spans="1:8">
      <c r="A44" s="2" t="s">
        <v>32</v>
      </c>
      <c r="B44" s="4" t="s">
        <v>60</v>
      </c>
      <c r="C44" s="3">
        <v>40</v>
      </c>
      <c r="D44" s="8">
        <v>1.23</v>
      </c>
      <c r="E44" s="8">
        <f t="shared" si="0"/>
        <v>49.2</v>
      </c>
      <c r="F44" s="5" t="s">
        <v>63</v>
      </c>
      <c r="G44" s="7" t="s">
        <v>64</v>
      </c>
      <c r="H44" s="1" t="s">
        <v>65</v>
      </c>
    </row>
    <row r="45" spans="1:8">
      <c r="A45" s="2" t="s">
        <v>33</v>
      </c>
      <c r="B45" s="4" t="s">
        <v>54</v>
      </c>
      <c r="C45" s="3">
        <v>52</v>
      </c>
      <c r="D45" s="8">
        <v>1.34</v>
      </c>
      <c r="E45" s="8">
        <f t="shared" si="0"/>
        <v>69.680000000000007</v>
      </c>
      <c r="F45" s="5" t="s">
        <v>63</v>
      </c>
      <c r="G45" s="7" t="s">
        <v>64</v>
      </c>
      <c r="H45" s="1" t="s">
        <v>65</v>
      </c>
    </row>
    <row r="46" spans="1:8">
      <c r="A46" s="2" t="s">
        <v>34</v>
      </c>
      <c r="B46" s="4" t="s">
        <v>54</v>
      </c>
      <c r="C46" s="7" t="s">
        <v>67</v>
      </c>
      <c r="D46" s="8">
        <v>1.45</v>
      </c>
      <c r="E46" s="8">
        <f t="shared" si="0"/>
        <v>14.5</v>
      </c>
      <c r="F46" s="5" t="s">
        <v>63</v>
      </c>
      <c r="G46" s="7" t="s">
        <v>64</v>
      </c>
      <c r="H46" s="1" t="s">
        <v>65</v>
      </c>
    </row>
    <row r="47" spans="1:8">
      <c r="A47" s="2" t="s">
        <v>35</v>
      </c>
      <c r="B47" s="4" t="s">
        <v>59</v>
      </c>
      <c r="C47" s="3">
        <v>6</v>
      </c>
      <c r="D47" s="8">
        <v>3.9</v>
      </c>
      <c r="E47" s="8">
        <f t="shared" si="0"/>
        <v>23.4</v>
      </c>
      <c r="F47" s="5" t="s">
        <v>63</v>
      </c>
      <c r="G47" s="7" t="s">
        <v>64</v>
      </c>
      <c r="H47" s="1" t="s">
        <v>65</v>
      </c>
    </row>
    <row r="48" spans="1:8">
      <c r="A48" s="2" t="s">
        <v>36</v>
      </c>
      <c r="B48" s="4" t="s">
        <v>57</v>
      </c>
      <c r="C48" s="3">
        <v>4</v>
      </c>
      <c r="D48" s="8">
        <v>5</v>
      </c>
      <c r="E48" s="8">
        <f t="shared" si="0"/>
        <v>20</v>
      </c>
      <c r="F48" s="5" t="s">
        <v>63</v>
      </c>
      <c r="G48" s="7" t="s">
        <v>64</v>
      </c>
      <c r="H48" s="1" t="s">
        <v>65</v>
      </c>
    </row>
    <row r="49" spans="1:8">
      <c r="A49" s="2" t="s">
        <v>37</v>
      </c>
      <c r="B49" s="4" t="s">
        <v>56</v>
      </c>
      <c r="C49" s="7" t="s">
        <v>68</v>
      </c>
      <c r="D49" s="8">
        <v>4.5</v>
      </c>
      <c r="E49" s="8">
        <f t="shared" si="0"/>
        <v>153</v>
      </c>
      <c r="F49" s="5" t="s">
        <v>63</v>
      </c>
      <c r="G49" s="7" t="s">
        <v>64</v>
      </c>
      <c r="H49" s="1" t="s">
        <v>65</v>
      </c>
    </row>
    <row r="50" spans="1:8">
      <c r="A50" s="2" t="s">
        <v>38</v>
      </c>
      <c r="B50" s="4" t="s">
        <v>56</v>
      </c>
      <c r="C50" s="3">
        <v>4</v>
      </c>
      <c r="D50" s="8">
        <v>3.34</v>
      </c>
      <c r="E50" s="8">
        <f t="shared" si="0"/>
        <v>13.36</v>
      </c>
      <c r="F50" s="5" t="s">
        <v>63</v>
      </c>
      <c r="G50" s="7" t="s">
        <v>64</v>
      </c>
      <c r="H50" s="1" t="s">
        <v>65</v>
      </c>
    </row>
    <row r="51" spans="1:8">
      <c r="A51" s="2" t="s">
        <v>39</v>
      </c>
      <c r="B51" s="4" t="s">
        <v>56</v>
      </c>
      <c r="C51" s="3">
        <v>76</v>
      </c>
      <c r="D51" s="8">
        <v>2.2999999999999998</v>
      </c>
      <c r="E51" s="8">
        <f t="shared" si="0"/>
        <v>174.79999999999998</v>
      </c>
      <c r="F51" s="5" t="s">
        <v>63</v>
      </c>
      <c r="G51" s="7" t="s">
        <v>64</v>
      </c>
      <c r="H51" s="1" t="s">
        <v>65</v>
      </c>
    </row>
    <row r="52" spans="1:8">
      <c r="A52" s="2" t="s">
        <v>40</v>
      </c>
      <c r="B52" s="4" t="s">
        <v>56</v>
      </c>
      <c r="C52" s="3">
        <v>16</v>
      </c>
      <c r="D52" s="8">
        <v>5.67</v>
      </c>
      <c r="E52" s="8">
        <f t="shared" si="0"/>
        <v>90.72</v>
      </c>
      <c r="F52" s="5" t="s">
        <v>63</v>
      </c>
      <c r="G52" s="7" t="s">
        <v>64</v>
      </c>
      <c r="H52" s="1" t="s">
        <v>65</v>
      </c>
    </row>
    <row r="53" spans="1:8">
      <c r="A53" s="2" t="s">
        <v>41</v>
      </c>
      <c r="B53" s="4" t="s">
        <v>56</v>
      </c>
      <c r="C53" s="3">
        <v>6</v>
      </c>
      <c r="D53" s="8">
        <v>0.12</v>
      </c>
      <c r="E53" s="8">
        <f t="shared" si="0"/>
        <v>0.72</v>
      </c>
      <c r="F53" s="5" t="s">
        <v>63</v>
      </c>
      <c r="G53" s="7" t="s">
        <v>64</v>
      </c>
      <c r="H53" s="1" t="s">
        <v>65</v>
      </c>
    </row>
    <row r="54" spans="1:8">
      <c r="A54" s="2" t="s">
        <v>42</v>
      </c>
      <c r="B54" s="4" t="s">
        <v>56</v>
      </c>
      <c r="C54" s="3">
        <v>6</v>
      </c>
      <c r="D54" s="8">
        <v>3.45</v>
      </c>
      <c r="E54" s="8">
        <f t="shared" si="0"/>
        <v>20.700000000000003</v>
      </c>
      <c r="F54" s="5" t="s">
        <v>63</v>
      </c>
      <c r="G54" s="7" t="s">
        <v>64</v>
      </c>
      <c r="H54" s="1" t="s">
        <v>65</v>
      </c>
    </row>
    <row r="55" spans="1:8">
      <c r="A55" s="2" t="s">
        <v>43</v>
      </c>
      <c r="B55" s="4" t="s">
        <v>56</v>
      </c>
      <c r="C55" s="3">
        <v>6</v>
      </c>
      <c r="D55" s="8">
        <v>0.12</v>
      </c>
      <c r="E55" s="8">
        <f t="shared" si="0"/>
        <v>0.72</v>
      </c>
      <c r="F55" s="5" t="s">
        <v>63</v>
      </c>
      <c r="G55" s="7" t="s">
        <v>64</v>
      </c>
      <c r="H55" s="1" t="s">
        <v>65</v>
      </c>
    </row>
    <row r="56" spans="1:8">
      <c r="A56" s="2" t="s">
        <v>44</v>
      </c>
      <c r="B56" s="4" t="s">
        <v>56</v>
      </c>
      <c r="C56" s="3">
        <v>6</v>
      </c>
      <c r="D56" s="8">
        <v>1.5</v>
      </c>
      <c r="E56" s="8">
        <f t="shared" si="0"/>
        <v>9</v>
      </c>
      <c r="F56" s="5" t="s">
        <v>63</v>
      </c>
      <c r="G56" s="7" t="s">
        <v>64</v>
      </c>
      <c r="H56" s="1" t="s">
        <v>65</v>
      </c>
    </row>
    <row r="57" spans="1:8">
      <c r="A57" s="2" t="s">
        <v>45</v>
      </c>
      <c r="B57" s="4" t="s">
        <v>56</v>
      </c>
      <c r="C57" s="3">
        <v>6</v>
      </c>
      <c r="D57" s="8">
        <v>1.5</v>
      </c>
      <c r="E57" s="8">
        <f t="shared" si="0"/>
        <v>9</v>
      </c>
      <c r="F57" s="5" t="s">
        <v>63</v>
      </c>
      <c r="G57" s="7" t="s">
        <v>64</v>
      </c>
      <c r="H57" s="1" t="s">
        <v>65</v>
      </c>
    </row>
    <row r="58" spans="1:8">
      <c r="A58" s="2" t="s">
        <v>46</v>
      </c>
      <c r="B58" s="4" t="s">
        <v>56</v>
      </c>
      <c r="C58" s="7" t="s">
        <v>69</v>
      </c>
      <c r="D58" s="8">
        <v>1.23</v>
      </c>
      <c r="E58" s="8">
        <f t="shared" si="0"/>
        <v>2883.12</v>
      </c>
      <c r="F58" s="5" t="s">
        <v>63</v>
      </c>
      <c r="G58" s="7" t="s">
        <v>64</v>
      </c>
      <c r="H58" s="1" t="s">
        <v>65</v>
      </c>
    </row>
    <row r="59" spans="1:8">
      <c r="A59" s="2" t="s">
        <v>47</v>
      </c>
      <c r="B59" s="4" t="s">
        <v>56</v>
      </c>
      <c r="C59" s="3">
        <v>88</v>
      </c>
      <c r="D59" s="8">
        <v>56</v>
      </c>
      <c r="E59" s="8">
        <f t="shared" si="0"/>
        <v>4928</v>
      </c>
      <c r="F59" s="5" t="s">
        <v>63</v>
      </c>
      <c r="G59" s="7" t="s">
        <v>64</v>
      </c>
      <c r="H59" s="1" t="s">
        <v>65</v>
      </c>
    </row>
    <row r="60" spans="1:8">
      <c r="A60" s="2" t="s">
        <v>48</v>
      </c>
      <c r="B60" s="4" t="s">
        <v>56</v>
      </c>
      <c r="C60" s="7" t="s">
        <v>67</v>
      </c>
      <c r="D60" s="8">
        <v>34.56</v>
      </c>
      <c r="E60" s="8">
        <f t="shared" si="0"/>
        <v>345.6</v>
      </c>
      <c r="F60" s="5" t="s">
        <v>63</v>
      </c>
      <c r="G60" s="7" t="s">
        <v>64</v>
      </c>
      <c r="H60" s="1" t="s">
        <v>65</v>
      </c>
    </row>
    <row r="61" spans="1:8">
      <c r="A61" s="2" t="s">
        <v>49</v>
      </c>
      <c r="B61" s="4" t="s">
        <v>61</v>
      </c>
      <c r="C61" s="3">
        <v>4</v>
      </c>
      <c r="D61" s="8">
        <v>4.24</v>
      </c>
      <c r="E61" s="8">
        <f t="shared" si="0"/>
        <v>16.96</v>
      </c>
      <c r="F61" s="5" t="s">
        <v>63</v>
      </c>
      <c r="G61" s="7" t="s">
        <v>64</v>
      </c>
      <c r="H61" s="1" t="s">
        <v>65</v>
      </c>
    </row>
    <row r="62" spans="1:8">
      <c r="A62" s="2" t="s">
        <v>50</v>
      </c>
      <c r="B62" s="4" t="s">
        <v>62</v>
      </c>
      <c r="C62" s="3">
        <v>4</v>
      </c>
      <c r="D62" s="8">
        <v>5.36</v>
      </c>
      <c r="E62" s="8">
        <f t="shared" si="0"/>
        <v>21.44</v>
      </c>
      <c r="F62" s="5" t="s">
        <v>63</v>
      </c>
      <c r="G62" s="7" t="s">
        <v>64</v>
      </c>
      <c r="H62" s="1" t="s">
        <v>65</v>
      </c>
    </row>
    <row r="63" spans="1:8">
      <c r="A63" s="2" t="s">
        <v>51</v>
      </c>
      <c r="B63" s="4" t="s">
        <v>62</v>
      </c>
      <c r="C63" s="3">
        <v>4</v>
      </c>
      <c r="D63" s="8">
        <v>5.36</v>
      </c>
      <c r="E63" s="8">
        <f t="shared" si="0"/>
        <v>21.44</v>
      </c>
      <c r="F63" s="5" t="s">
        <v>63</v>
      </c>
      <c r="G63" s="7" t="s">
        <v>64</v>
      </c>
      <c r="H63" s="1" t="s">
        <v>65</v>
      </c>
    </row>
    <row r="64" spans="1:8">
      <c r="A64" s="2" t="s">
        <v>52</v>
      </c>
      <c r="B64" s="4" t="s">
        <v>62</v>
      </c>
      <c r="C64" s="3">
        <v>4</v>
      </c>
      <c r="D64" s="8">
        <v>5.36</v>
      </c>
      <c r="E64" s="8">
        <f t="shared" si="0"/>
        <v>21.44</v>
      </c>
      <c r="F64" s="5" t="s">
        <v>63</v>
      </c>
      <c r="G64" s="7" t="s">
        <v>64</v>
      </c>
      <c r="H64" s="1" t="s">
        <v>65</v>
      </c>
    </row>
    <row r="65" spans="1:8">
      <c r="A65" s="2" t="s">
        <v>53</v>
      </c>
      <c r="B65" s="4" t="s">
        <v>62</v>
      </c>
      <c r="C65" s="3">
        <v>4</v>
      </c>
      <c r="D65" s="8">
        <v>5.36</v>
      </c>
      <c r="E65" s="8">
        <f t="shared" si="0"/>
        <v>21.44</v>
      </c>
      <c r="F65" s="5" t="s">
        <v>63</v>
      </c>
      <c r="G65" s="7" t="s">
        <v>64</v>
      </c>
      <c r="H65" s="1" t="s">
        <v>65</v>
      </c>
    </row>
  </sheetData>
  <mergeCells count="3">
    <mergeCell ref="G8:I10"/>
    <mergeCell ref="G13:I15"/>
    <mergeCell ref="K8:M11"/>
  </mergeCells>
  <hyperlinks>
    <hyperlink ref="B1" r:id="rId1"/>
    <hyperlink ref="G11" r:id="rId2"/>
    <hyperlink ref="G16" r:id="rId3"/>
    <hyperlink ref="K12" r:id="rId4"/>
    <hyperlink ref="A12" r:id="rId5"/>
  </hyperlinks>
  <pageMargins left="0.7" right="0.7" top="0.75" bottom="0.75" header="0.3" footer="0.3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>
  <dimension ref="D15:J25"/>
  <sheetViews>
    <sheetView topLeftCell="A4" workbookViewId="0">
      <selection activeCell="D15" sqref="D15:J25"/>
    </sheetView>
  </sheetViews>
  <sheetFormatPr baseColWidth="10" defaultRowHeight="15"/>
  <sheetData>
    <row r="15" spans="4:10">
      <c r="D15" s="17" t="s">
        <v>81</v>
      </c>
      <c r="E15" s="17"/>
      <c r="F15" s="17"/>
      <c r="G15" s="14"/>
      <c r="H15" s="18" t="s">
        <v>82</v>
      </c>
      <c r="I15" s="18"/>
      <c r="J15" s="18"/>
    </row>
    <row r="16" spans="4:10">
      <c r="D16" s="17"/>
      <c r="E16" s="17"/>
      <c r="F16" s="17"/>
      <c r="G16" s="14"/>
      <c r="H16" s="18"/>
      <c r="I16" s="18"/>
      <c r="J16" s="18"/>
    </row>
    <row r="17" spans="4:10">
      <c r="D17" s="17"/>
      <c r="E17" s="17"/>
      <c r="F17" s="17"/>
      <c r="G17" s="14"/>
      <c r="H17" s="18"/>
      <c r="I17" s="18"/>
      <c r="J17" s="18"/>
    </row>
    <row r="18" spans="4:10">
      <c r="D18" s="16" t="s">
        <v>75</v>
      </c>
      <c r="E18" s="14"/>
      <c r="F18" s="14"/>
      <c r="G18" s="14"/>
      <c r="H18" s="16" t="s">
        <v>75</v>
      </c>
      <c r="I18" s="14"/>
      <c r="J18" s="14"/>
    </row>
    <row r="19" spans="4:10">
      <c r="D19" s="14"/>
      <c r="E19" s="14"/>
      <c r="F19" s="14"/>
      <c r="G19" s="14"/>
      <c r="H19" s="14"/>
      <c r="I19" s="14"/>
      <c r="J19" s="14"/>
    </row>
    <row r="20" spans="4:10">
      <c r="D20" s="14"/>
      <c r="E20" s="14"/>
      <c r="F20" s="14"/>
      <c r="G20" s="14"/>
      <c r="H20" s="14"/>
      <c r="I20" s="14"/>
      <c r="J20" s="14"/>
    </row>
    <row r="21" spans="4:10">
      <c r="D21" s="14"/>
      <c r="E21" s="14"/>
      <c r="F21" s="19" t="s">
        <v>83</v>
      </c>
      <c r="G21" s="19"/>
      <c r="H21" s="19"/>
      <c r="I21" s="14"/>
      <c r="J21" s="14"/>
    </row>
    <row r="22" spans="4:10">
      <c r="D22" s="14"/>
      <c r="E22" s="14"/>
      <c r="F22" s="19"/>
      <c r="G22" s="19"/>
      <c r="H22" s="19"/>
      <c r="I22" s="14"/>
      <c r="J22" s="14"/>
    </row>
    <row r="23" spans="4:10">
      <c r="D23" s="14"/>
      <c r="E23" s="14"/>
      <c r="F23" s="19"/>
      <c r="G23" s="19"/>
      <c r="H23" s="19"/>
      <c r="I23" s="14"/>
      <c r="J23" s="14"/>
    </row>
    <row r="24" spans="4:10">
      <c r="D24" s="14"/>
      <c r="E24" s="14"/>
      <c r="F24" s="19"/>
      <c r="G24" s="19"/>
      <c r="H24" s="19"/>
      <c r="I24" s="14"/>
      <c r="J24" s="14"/>
    </row>
    <row r="25" spans="4:10">
      <c r="D25" s="14"/>
      <c r="E25" s="14"/>
      <c r="F25" s="16" t="s">
        <v>75</v>
      </c>
      <c r="G25" s="14"/>
      <c r="H25" s="14"/>
      <c r="I25" s="14"/>
      <c r="J25" s="14"/>
    </row>
  </sheetData>
  <mergeCells count="3">
    <mergeCell ref="D15:F17"/>
    <mergeCell ref="H15:J17"/>
    <mergeCell ref="F21:H24"/>
  </mergeCells>
  <hyperlinks>
    <hyperlink ref="D18" r:id="rId1"/>
    <hyperlink ref="H18" r:id="rId2"/>
    <hyperlink ref="F25" r:id="rId3"/>
  </hyperlinks>
  <pageMargins left="0.7" right="0.7" top="0.75" bottom="0.75" header="0.3" footer="0.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8"/>
  <sheetViews>
    <sheetView workbookViewId="0">
      <selection activeCell="A4" sqref="A4"/>
    </sheetView>
  </sheetViews>
  <sheetFormatPr baseColWidth="10" defaultRowHeight="15"/>
  <cols>
    <col min="1" max="1" width="11.42578125" style="28"/>
    <col min="2" max="2" width="38.7109375" customWidth="1"/>
    <col min="3" max="3" width="11.42578125" style="26"/>
    <col min="4" max="4" width="41.28515625" customWidth="1"/>
  </cols>
  <sheetData>
    <row r="1" spans="1:4" s="6" customFormat="1">
      <c r="A1" s="44" t="s">
        <v>118</v>
      </c>
      <c r="B1" s="44"/>
      <c r="C1" s="44"/>
      <c r="D1" s="44"/>
    </row>
    <row r="2" spans="1:4" s="6" customFormat="1">
      <c r="A2" s="28"/>
      <c r="C2" s="26"/>
    </row>
    <row r="3" spans="1:4" s="6" customFormat="1">
      <c r="A3" s="28"/>
      <c r="C3" s="26"/>
    </row>
    <row r="4" spans="1:4">
      <c r="A4" s="27" t="s">
        <v>84</v>
      </c>
      <c r="B4" s="20" t="s">
        <v>85</v>
      </c>
      <c r="C4" s="24" t="s">
        <v>86</v>
      </c>
      <c r="D4" s="20" t="s">
        <v>87</v>
      </c>
    </row>
    <row r="5" spans="1:4">
      <c r="A5" s="29" t="s">
        <v>88</v>
      </c>
      <c r="B5" s="21" t="s">
        <v>89</v>
      </c>
      <c r="C5" s="30">
        <v>50</v>
      </c>
      <c r="D5" s="31" t="s">
        <v>90</v>
      </c>
    </row>
    <row r="6" spans="1:4">
      <c r="A6" s="29"/>
      <c r="B6" s="21"/>
      <c r="C6" s="30"/>
      <c r="D6" s="32" t="s">
        <v>91</v>
      </c>
    </row>
    <row r="7" spans="1:4">
      <c r="A7" s="29" t="s">
        <v>92</v>
      </c>
      <c r="B7" s="21" t="s">
        <v>93</v>
      </c>
      <c r="C7" s="30">
        <v>25</v>
      </c>
      <c r="D7" s="31" t="s">
        <v>90</v>
      </c>
    </row>
    <row r="8" spans="1:4">
      <c r="A8" s="29"/>
      <c r="B8" s="21"/>
      <c r="C8" s="30"/>
      <c r="D8" s="32" t="s">
        <v>91</v>
      </c>
    </row>
    <row r="9" spans="1:4">
      <c r="A9" s="38" t="s">
        <v>94</v>
      </c>
      <c r="B9" s="23" t="s">
        <v>95</v>
      </c>
      <c r="C9" s="25">
        <v>22</v>
      </c>
      <c r="D9" s="31" t="s">
        <v>96</v>
      </c>
    </row>
    <row r="10" spans="1:4">
      <c r="A10" s="39"/>
      <c r="B10" s="36"/>
      <c r="C10" s="34"/>
      <c r="D10" s="33" t="s">
        <v>97</v>
      </c>
    </row>
    <row r="11" spans="1:4">
      <c r="A11" s="40"/>
      <c r="B11" s="37"/>
      <c r="C11" s="35"/>
      <c r="D11" s="32" t="s">
        <v>98</v>
      </c>
    </row>
    <row r="12" spans="1:4">
      <c r="A12" s="29" t="s">
        <v>99</v>
      </c>
      <c r="B12" s="21" t="s">
        <v>100</v>
      </c>
      <c r="C12" s="41">
        <v>24</v>
      </c>
      <c r="D12" s="31"/>
    </row>
    <row r="13" spans="1:4">
      <c r="A13" s="29"/>
      <c r="B13" s="21"/>
      <c r="C13" s="41"/>
      <c r="D13" s="33" t="s">
        <v>96</v>
      </c>
    </row>
    <row r="14" spans="1:4">
      <c r="A14" s="29"/>
      <c r="B14" s="21"/>
      <c r="C14" s="41"/>
      <c r="D14" s="33" t="s">
        <v>97</v>
      </c>
    </row>
    <row r="15" spans="1:4">
      <c r="A15" s="29"/>
      <c r="B15" s="21"/>
      <c r="C15" s="41"/>
      <c r="D15" s="32" t="s">
        <v>98</v>
      </c>
    </row>
    <row r="16" spans="1:4">
      <c r="A16" s="29" t="s">
        <v>101</v>
      </c>
      <c r="B16" s="21" t="s">
        <v>102</v>
      </c>
      <c r="C16" s="41">
        <v>24</v>
      </c>
      <c r="D16" s="31"/>
    </row>
    <row r="17" spans="1:4">
      <c r="A17" s="29"/>
      <c r="B17" s="21"/>
      <c r="C17" s="41"/>
      <c r="D17" s="33" t="s">
        <v>96</v>
      </c>
    </row>
    <row r="18" spans="1:4">
      <c r="A18" s="29"/>
      <c r="B18" s="21"/>
      <c r="C18" s="41"/>
      <c r="D18" s="33" t="s">
        <v>97</v>
      </c>
    </row>
    <row r="19" spans="1:4">
      <c r="A19" s="29"/>
      <c r="B19" s="21"/>
      <c r="C19" s="41"/>
      <c r="D19" s="32" t="s">
        <v>98</v>
      </c>
    </row>
    <row r="20" spans="1:4">
      <c r="A20" s="29" t="s">
        <v>103</v>
      </c>
      <c r="B20" s="21" t="s">
        <v>104</v>
      </c>
      <c r="C20" s="41">
        <v>2</v>
      </c>
      <c r="D20" s="31" t="s">
        <v>105</v>
      </c>
    </row>
    <row r="21" spans="1:4">
      <c r="A21" s="29"/>
      <c r="B21" s="21"/>
      <c r="C21" s="41"/>
      <c r="D21" s="33" t="s">
        <v>106</v>
      </c>
    </row>
    <row r="22" spans="1:4">
      <c r="A22" s="29"/>
      <c r="B22" s="21"/>
      <c r="C22" s="41"/>
      <c r="D22" s="33" t="s">
        <v>107</v>
      </c>
    </row>
    <row r="23" spans="1:4">
      <c r="A23" s="29"/>
      <c r="B23" s="21"/>
      <c r="C23" s="41"/>
      <c r="D23" s="33" t="s">
        <v>108</v>
      </c>
    </row>
    <row r="24" spans="1:4">
      <c r="A24" s="29"/>
      <c r="B24" s="21"/>
      <c r="C24" s="41"/>
      <c r="D24" s="32" t="s">
        <v>109</v>
      </c>
    </row>
    <row r="25" spans="1:4">
      <c r="A25" s="29" t="s">
        <v>110</v>
      </c>
      <c r="B25" s="21" t="s">
        <v>111</v>
      </c>
      <c r="C25" s="41">
        <v>2</v>
      </c>
      <c r="D25" s="31" t="s">
        <v>112</v>
      </c>
    </row>
    <row r="26" spans="1:4">
      <c r="A26" s="29"/>
      <c r="B26" s="21"/>
      <c r="C26" s="41"/>
      <c r="D26" s="33" t="s">
        <v>113</v>
      </c>
    </row>
    <row r="27" spans="1:4">
      <c r="A27" s="29"/>
      <c r="B27" s="21"/>
      <c r="C27" s="41"/>
      <c r="D27" s="32" t="s">
        <v>114</v>
      </c>
    </row>
    <row r="28" spans="1:4">
      <c r="A28" s="42" t="s">
        <v>115</v>
      </c>
      <c r="B28" s="22" t="s">
        <v>116</v>
      </c>
      <c r="C28" s="43">
        <v>4</v>
      </c>
      <c r="D28" s="22" t="s">
        <v>117</v>
      </c>
    </row>
  </sheetData>
  <mergeCells count="22">
    <mergeCell ref="A25:A27"/>
    <mergeCell ref="B25:B27"/>
    <mergeCell ref="C25:C27"/>
    <mergeCell ref="A1:D1"/>
    <mergeCell ref="A16:A19"/>
    <mergeCell ref="B16:B19"/>
    <mergeCell ref="C16:C19"/>
    <mergeCell ref="A20:A24"/>
    <mergeCell ref="B20:B24"/>
    <mergeCell ref="C20:C24"/>
    <mergeCell ref="A9:A11"/>
    <mergeCell ref="B9:B11"/>
    <mergeCell ref="C9:C11"/>
    <mergeCell ref="A12:A15"/>
    <mergeCell ref="B12:B15"/>
    <mergeCell ref="C12:C15"/>
    <mergeCell ref="A5:A6"/>
    <mergeCell ref="B5:B6"/>
    <mergeCell ref="C5:C6"/>
    <mergeCell ref="A7:A8"/>
    <mergeCell ref="B7:B8"/>
    <mergeCell ref="C7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F983</vt:lpstr>
      <vt:lpstr>Ingreso de la información</vt:lpstr>
      <vt:lpstr>recursos gratuitos</vt:lpstr>
      <vt:lpstr>especificacion del archivo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yec</dc:creator>
  <cp:lastModifiedBy>yec</cp:lastModifiedBy>
  <dcterms:created xsi:type="dcterms:W3CDTF">2019-02-25T05:00:09Z</dcterms:created>
  <dcterms:modified xsi:type="dcterms:W3CDTF">2019-02-25T06:00:19Z</dcterms:modified>
</cp:coreProperties>
</file>